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SDjanuary-May2022\"/>
    </mc:Choice>
  </mc:AlternateContent>
  <bookViews>
    <workbookView xWindow="0" yWindow="0" windowWidth="28800" windowHeight="11730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4" l="1"/>
  <c r="I9" i="4" l="1"/>
  <c r="I8" i="4"/>
  <c r="I10" i="4"/>
  <c r="H8" i="4"/>
  <c r="H16" i="2" l="1"/>
  <c r="G15" i="2"/>
  <c r="H43" i="1"/>
  <c r="H35" i="1"/>
  <c r="H20" i="1"/>
  <c r="G19" i="1"/>
  <c r="H12" i="1"/>
  <c r="H11" i="1"/>
  <c r="H9" i="1"/>
  <c r="H9" i="4" l="1"/>
  <c r="G9" i="4"/>
  <c r="H10" i="4"/>
  <c r="H11" i="3"/>
  <c r="F11" i="3"/>
  <c r="G9" i="3"/>
  <c r="H6" i="3"/>
  <c r="G24" i="2"/>
  <c r="H15" i="2"/>
  <c r="H13" i="2"/>
  <c r="G13" i="2"/>
  <c r="F7" i="2"/>
  <c r="H41" i="1"/>
  <c r="H23" i="1"/>
  <c r="G23" i="1"/>
  <c r="G18" i="1"/>
  <c r="G15" i="1"/>
  <c r="H13" i="1"/>
  <c r="F12" i="1"/>
  <c r="G12" i="1"/>
  <c r="F5" i="1"/>
  <c r="H5" i="1"/>
  <c r="G5" i="1"/>
  <c r="F25" i="2" l="1"/>
  <c r="G11" i="2"/>
  <c r="G20" i="2"/>
  <c r="G19" i="2"/>
  <c r="G10" i="4" l="1"/>
  <c r="G8" i="4"/>
  <c r="H24" i="2" l="1"/>
  <c r="F24" i="2" l="1"/>
  <c r="H25" i="2"/>
  <c r="H10" i="3"/>
  <c r="H9" i="3" l="1"/>
  <c r="G32" i="1"/>
  <c r="G30" i="1"/>
  <c r="F6" i="3" l="1"/>
  <c r="G21" i="1" l="1"/>
  <c r="F21" i="1"/>
  <c r="H19" i="2" l="1"/>
  <c r="F14" i="1"/>
  <c r="F13" i="1"/>
  <c r="F37" i="1"/>
  <c r="H44" i="1"/>
  <c r="H7" i="3" l="1"/>
  <c r="H7" i="2"/>
  <c r="H8" i="2"/>
  <c r="H11" i="2"/>
  <c r="H14" i="2"/>
  <c r="H20" i="2"/>
  <c r="H21" i="2"/>
  <c r="H30" i="1"/>
  <c r="H32" i="1"/>
  <c r="H34" i="1"/>
  <c r="H36" i="1"/>
  <c r="H37" i="1"/>
  <c r="H38" i="1"/>
  <c r="H42" i="1"/>
  <c r="H46" i="1"/>
  <c r="H47" i="1"/>
  <c r="H28" i="1"/>
  <c r="H18" i="1"/>
  <c r="H19" i="1"/>
  <c r="H21" i="1"/>
  <c r="H14" i="1"/>
  <c r="H15" i="1"/>
  <c r="H7" i="1"/>
  <c r="F11" i="2" l="1"/>
  <c r="F10" i="3" l="1"/>
  <c r="G6" i="3" l="1"/>
  <c r="G7" i="2"/>
  <c r="G7" i="3" l="1"/>
  <c r="G10" i="3"/>
  <c r="G11" i="3"/>
  <c r="F7" i="3"/>
  <c r="F9" i="3"/>
  <c r="G14" i="2"/>
  <c r="G21" i="2"/>
  <c r="G25" i="2"/>
  <c r="G8" i="2"/>
  <c r="F20" i="2"/>
  <c r="F21" i="2"/>
  <c r="F19" i="2"/>
  <c r="F13" i="2"/>
  <c r="F14" i="2"/>
  <c r="F15" i="2"/>
  <c r="F8" i="2"/>
  <c r="G47" i="1"/>
  <c r="G46" i="1"/>
  <c r="G41" i="1"/>
  <c r="G42" i="1"/>
  <c r="G44" i="1"/>
  <c r="G35" i="1"/>
  <c r="G36" i="1"/>
  <c r="G37" i="1"/>
  <c r="G38" i="1"/>
  <c r="G34" i="1"/>
  <c r="G28" i="1"/>
  <c r="F47" i="1"/>
  <c r="F46" i="1"/>
  <c r="F41" i="1"/>
  <c r="F42" i="1"/>
  <c r="F44" i="1"/>
  <c r="F35" i="1"/>
  <c r="F36" i="1"/>
  <c r="F38" i="1"/>
  <c r="F34" i="1"/>
  <c r="F32" i="1"/>
  <c r="F30" i="1"/>
  <c r="F28" i="1"/>
  <c r="G13" i="1"/>
  <c r="G14" i="1"/>
  <c r="G11" i="1"/>
  <c r="G9" i="1"/>
  <c r="G7" i="1"/>
  <c r="F23" i="1"/>
  <c r="F18" i="1"/>
  <c r="F19" i="1"/>
  <c r="F15" i="1"/>
  <c r="F11" i="1"/>
  <c r="F9" i="1"/>
  <c r="F7" i="1"/>
</calcChain>
</file>

<file path=xl/sharedStrings.xml><?xml version="1.0" encoding="utf-8"?>
<sst xmlns="http://schemas.openxmlformats.org/spreadsheetml/2006/main" count="276" uniqueCount="150">
  <si>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</si>
  <si>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</si>
  <si>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</si>
  <si>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</si>
  <si>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</si>
  <si>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</si>
  <si>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</si>
  <si>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</si>
  <si>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</si>
  <si>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</si>
  <si>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</si>
  <si>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</si>
  <si>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</si>
  <si>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</si>
  <si>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</si>
  <si>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</si>
  <si>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</si>
  <si>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</si>
  <si>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</si>
  <si>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</si>
  <si>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</si>
  <si>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</si>
  <si>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</si>
  <si>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</si>
  <si>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</si>
  <si>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</si>
  <si>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</si>
  <si>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</si>
  <si>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</si>
  <si>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</si>
  <si>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</si>
  <si>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</si>
  <si>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</si>
  <si>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</si>
  <si>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</si>
  <si>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Տոկոսավճար</t>
  </si>
  <si>
    <t>Մայր գումարի մարում</t>
  </si>
  <si>
    <t>Վարկային միջոցների ստացում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</si>
  <si>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</si>
  <si>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</si>
  <si>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</si>
  <si>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</si>
  <si>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</si>
  <si>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</si>
  <si>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</si>
  <si>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</si>
  <si>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</si>
  <si>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</si>
  <si>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</si>
  <si>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</si>
  <si>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</si>
  <si>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</si>
  <si>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</si>
  <si>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</si>
  <si>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</si>
  <si>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</si>
  <si>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</si>
  <si>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</si>
  <si>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</si>
  <si>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</si>
  <si>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</si>
  <si>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</si>
  <si>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</si>
  <si>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</si>
  <si>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</si>
  <si>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</si>
  <si>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</si>
  <si>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</si>
  <si>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</si>
  <si>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</si>
  <si>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</si>
  <si>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</si>
  <si>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</si>
  <si>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</si>
  <si>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</si>
  <si>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</si>
  <si>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</si>
  <si>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</si>
  <si>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</si>
  <si>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</si>
  <si>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</si>
  <si>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</si>
  <si>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</si>
  <si>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</si>
  <si>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</si>
  <si>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</si>
  <si>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</si>
  <si>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</si>
  <si>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</si>
  <si>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</si>
  <si>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</si>
  <si>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</si>
  <si>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</si>
  <si>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</si>
  <si>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</si>
  <si>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</si>
  <si>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</si>
  <si>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</si>
  <si>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</si>
  <si>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</si>
  <si>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</si>
  <si>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</si>
  <si>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</si>
  <si>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</si>
  <si>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</si>
  <si>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</si>
  <si>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</si>
  <si>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</si>
  <si>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</si>
  <si>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</si>
  <si>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/մլրդ դրամ/</t>
  </si>
  <si>
    <t>ՀՀ կառավարության պարտքի մինչև մարումը մնացած միջին կշռված ժամկետը, տարի</t>
  </si>
  <si>
    <t>արտաքին երաշխիքներ</t>
  </si>
  <si>
    <t>առնվազն 25%</t>
  </si>
  <si>
    <t xml:space="preserve"> </t>
  </si>
  <si>
    <t>31.12.2021</t>
  </si>
  <si>
    <t xml:space="preserve">             2020-2022թթ.  Հայաստանի Հանրապետության կառավարության պարտքի միջին տոկոսադրույքի վերաբերյալ </t>
  </si>
  <si>
    <t>ուղենիշներն ըստ 2022-2024թթ. ռազմավարական ծրագրի</t>
  </si>
  <si>
    <t>01․04․2022-30․04․2020</t>
  </si>
  <si>
    <t>31.05.2020</t>
  </si>
  <si>
    <t>31.05.2021</t>
  </si>
  <si>
    <t>31.05.2022</t>
  </si>
  <si>
    <t xml:space="preserve">31.05.2022-ը 31.05․2020-ի նկատմամբ(%) </t>
  </si>
  <si>
    <t xml:space="preserve">31.05.2022-ը 31.05․2021-ի նկատմամբ(%) </t>
  </si>
  <si>
    <t xml:space="preserve">31.05․2022-ը 31.12.2021-ի նկատմամբ(%) </t>
  </si>
  <si>
    <t>2020-2022թթ. Հայաստանի Հանրապետության պետական պարտքի վերաբերյալ (մայիս ամսվա վերջի դրությամբ)</t>
  </si>
  <si>
    <t xml:space="preserve">  2020-2022թթ.  Հայաստանի Հանրապետության կառավարության պարտքի կառուցվածքի վերաբերյալ  (մայիս ամսվա վերջի դրությամբ)</t>
  </si>
  <si>
    <t xml:space="preserve">Տեսակարար կշռի փոփոխությունը` 31.05.2022-ին 31.05.2020-ի նկատմամբ(+/-) </t>
  </si>
  <si>
    <t xml:space="preserve">Տեսակարար կշռի փոփոխությունը 31.05.2022-ին 31.05.2021-ի նկատմամբ(+/-) </t>
  </si>
  <si>
    <t xml:space="preserve">Տեսակարար կշռի փոփոխությունը 31.05.2022-ին 31.12.2021-ի նկատմամբ(+/-) </t>
  </si>
  <si>
    <t xml:space="preserve">                                                                         (մայիս ամսվա վերջի դրությամբ)</t>
  </si>
  <si>
    <t xml:space="preserve"> 2020-2022թթ. հունվար-մայիս ամիսներին Հայաստանի Հանրապետության կառավարության արտաքին վարկերի սպասարկման և արտաքին վարկային միջոցների ստացման վերաբերյալ</t>
  </si>
  <si>
    <t>01․01․2020 - 31․05.2020</t>
  </si>
  <si>
    <t>01․01․2021 - 31․05․2021</t>
  </si>
  <si>
    <t>01․05․2022-31․05․2020</t>
  </si>
  <si>
    <t>01․01․2022 - 31․05.2022</t>
  </si>
  <si>
    <t xml:space="preserve">Փոփոխությունը 01.01.2022 - 31.05.2022-ին 01.01.2020-31.05.2020-ի նկատմամբ(%) </t>
  </si>
  <si>
    <t xml:space="preserve">Փոփոխությունը 01.01.2022 - 31.05.2022-ին 01.01.2021-31.05.2021-ի նկատմամբ(%) </t>
  </si>
  <si>
    <t xml:space="preserve">Փոփոխությունը 01.01.2022 - 31.05.2022-ին 01.01.2022-30.04.2022-ի նկատմամբ(%) </t>
  </si>
  <si>
    <t xml:space="preserve">ՀՀ Կառավարության պարտքի կառավարման 2022 -2024թթ. ռազմավարական ծրագրի ուղենշային ցուցանիշների վերաբերյալ (մայիս ամսվա վերջի դրությամբ) </t>
  </si>
  <si>
    <t>31․05․2022</t>
  </si>
  <si>
    <t>2020-2022թթ. հունվար-մայիս ամիսներին պետական բյուջեի պակասուրդի ֆինանսավորումը փոխառու միջոցների հաշվին</t>
  </si>
  <si>
    <t>01.01.2020-31.05.2020</t>
  </si>
  <si>
    <t>01.01.2021-31.05.2021</t>
  </si>
  <si>
    <t>01.01.2022-31.05․2022</t>
  </si>
  <si>
    <t>% (2022թ. հունվար-մայիս)</t>
  </si>
  <si>
    <t>2020-2022թթ. հուվար-մայիս ամիսներին ՀՀ պետական բյուջեից ՀՀ կառավարության պարտքի գծով վճարված տոկոսավճարներ</t>
  </si>
  <si>
    <t xml:space="preserve"> 31.05.2022</t>
  </si>
  <si>
    <t xml:space="preserve">2020-2022թթ. վարկային պայմանագրերով ձևավորված ՀՀ կառավարության արտաքին պարտքը (մայիս ամսվա վերջի դրությամբ) </t>
  </si>
  <si>
    <t>2020-2022թթ. շրջանառության մեջ գտնվող ՀՀ պետական պարտատոմսերը  (մայիս ամսվա վերջի դրությամբ)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</si>
</sst>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164" formatCode="_-* #,##0.00\ _€_-;\-* #,##0.00\ _€_-;_-* &quot;-&quot;??\ _€_-;_-@_-"/>
    <numFmt numFmtId="165" formatCode="#,##0.0"/>
    <numFmt numFmtId="166" formatCode="#,##0.00;[Red]#,##0.00"/>
    <numFmt numFmtId="167" formatCode="0.0"/>
    <numFmt numFmtId="168" formatCode="_(* #,##0.0_);_(* \(#,##0.0\);_(* &quot;-&quot;??_);_(@_)"/>
    <numFmt numFmtId="169" formatCode="0.00;[Red]0.00"/>
    <numFmt numFmtId="170" formatCode="0.00_ ;\-0.00\ "/>
    <numFmt numFmtId="171" formatCode="#,##0.00_ ;\-#,##0.00\ "/>
    <numFmt numFmtId="172" formatCode="#,##0.000;[Red]#,##0.000"/>
    <numFmt numFmtId="173" formatCode="0.00_);\(0.00\)"/>
    <numFmt numFmtId="174" formatCode="#,##0.0;[Red]#,##0.0"/>
    <numFmt numFmtId="175" formatCode="#,##0.0_);\(#,##0.0\)"/>
    <numFmt numFmtId="176" formatCode="0.000_);\(0.000\)"/>
    <numFmt numFmtId="177" formatCode="#,##0.000_);\(#,##0.00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12"/>
      <color theme="1"/>
      <name val="Calibri"/>
      <family val="2"/>
      <scheme val="minor"/>
    </font>
    <font>
      <b/>
      <sz val="10"/>
      <name val="GHEA Grapalat"/>
      <family val="3"/>
    </font>
    <font>
      <i/>
      <sz val="11"/>
      <color theme="1"/>
      <name val="GHEA Grapalat"/>
      <family val="3"/>
    </font>
    <font>
      <i/>
      <sz val="11"/>
      <color indexed="8"/>
      <name val="GHEA Grapalat"/>
      <family val="3"/>
    </font>
    <font>
      <b/>
      <sz val="11"/>
      <color indexed="8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4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165" fontId="6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1" xfId="0" applyFont="1" applyBorder="1"/>
    <xf numFmtId="0" fontId="14" fillId="0" borderId="1" xfId="3" applyFont="1" applyBorder="1" applyAlignment="1">
      <alignment vertical="center" wrapText="1"/>
    </xf>
    <xf numFmtId="0" fontId="16" fillId="0" borderId="1" xfId="3" applyFont="1" applyBorder="1" applyAlignment="1">
      <alignment horizontal="left" vertical="center" wrapText="1" indent="15"/>
    </xf>
    <xf numFmtId="2" fontId="7" fillId="0" borderId="1" xfId="0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left" vertical="center" wrapText="1" indent="2"/>
    </xf>
    <xf numFmtId="0" fontId="19" fillId="0" borderId="1" xfId="3" applyFont="1" applyBorder="1" applyAlignment="1">
      <alignment horizontal="left" vertical="center" wrapText="1" indent="3"/>
    </xf>
    <xf numFmtId="0" fontId="17" fillId="0" borderId="1" xfId="3" applyFont="1" applyBorder="1" applyAlignment="1">
      <alignment horizontal="left" vertical="center" wrapText="1" indent="7"/>
    </xf>
    <xf numFmtId="0" fontId="19" fillId="0" borderId="1" xfId="3" applyFont="1" applyBorder="1" applyAlignment="1">
      <alignment horizontal="left" vertical="center" indent="3"/>
    </xf>
    <xf numFmtId="0" fontId="16" fillId="0" borderId="1" xfId="3" applyFont="1" applyBorder="1" applyAlignment="1">
      <alignment horizontal="left" vertical="center" indent="11"/>
    </xf>
    <xf numFmtId="0" fontId="16" fillId="0" borderId="1" xfId="3" applyFont="1" applyBorder="1" applyAlignment="1">
      <alignment horizontal="left" vertical="center" indent="7"/>
    </xf>
    <xf numFmtId="0" fontId="20" fillId="0" borderId="0" xfId="3" applyFont="1" applyAlignment="1">
      <alignment vertical="center"/>
    </xf>
    <xf numFmtId="0" fontId="18" fillId="0" borderId="1" xfId="3" applyFont="1" applyBorder="1" applyAlignment="1">
      <alignment horizontal="left" vertical="center" wrapText="1"/>
    </xf>
    <xf numFmtId="0" fontId="19" fillId="0" borderId="1" xfId="3" applyFont="1" applyBorder="1" applyAlignment="1">
      <alignment horizontal="left" vertical="center" wrapText="1" indent="2"/>
    </xf>
    <xf numFmtId="0" fontId="17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/>
    </xf>
    <xf numFmtId="0" fontId="19" fillId="0" borderId="0" xfId="3" applyFont="1" applyAlignment="1">
      <alignment vertical="center" wrapText="1"/>
    </xf>
    <xf numFmtId="0" fontId="16" fillId="0" borderId="1" xfId="0" applyFont="1" applyBorder="1" applyAlignment="1">
      <alignment horizontal="left" vertical="center" wrapText="1" indent="4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indent="2"/>
    </xf>
    <xf numFmtId="0" fontId="16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7" fontId="0" fillId="0" borderId="0" xfId="0" applyNumberFormat="1"/>
    <xf numFmtId="0" fontId="2" fillId="0" borderId="5" xfId="0" applyFont="1" applyBorder="1"/>
    <xf numFmtId="169" fontId="2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9" fontId="2" fillId="6" borderId="1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169" fontId="2" fillId="0" borderId="1" xfId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9" fontId="23" fillId="0" borderId="1" xfId="10" applyNumberFormat="1" applyFont="1" applyBorder="1" applyAlignment="1">
      <alignment horizontal="center" vertical="center" wrapText="1"/>
    </xf>
    <xf numFmtId="169" fontId="6" fillId="5" borderId="1" xfId="0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" fillId="6" borderId="1" xfId="0" applyNumberFormat="1" applyFont="1" applyFill="1" applyBorder="1" applyAlignment="1">
      <alignment horizontal="center" vertical="center" wrapText="1"/>
    </xf>
    <xf numFmtId="169" fontId="9" fillId="0" borderId="1" xfId="1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vertical="top"/>
    </xf>
    <xf numFmtId="169" fontId="0" fillId="0" borderId="0" xfId="0" applyNumberFormat="1"/>
    <xf numFmtId="166" fontId="0" fillId="0" borderId="0" xfId="0" applyNumberFormat="1"/>
    <xf numFmtId="39" fontId="0" fillId="0" borderId="0" xfId="0" applyNumberFormat="1"/>
    <xf numFmtId="14" fontId="2" fillId="0" borderId="1" xfId="0" applyNumberFormat="1" applyFont="1" applyBorder="1" applyAlignment="1">
      <alignment horizontal="center" vertical="center" textRotation="90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2" fontId="22" fillId="0" borderId="1" xfId="3" applyNumberFormat="1" applyFont="1" applyBorder="1" applyAlignment="1">
      <alignment horizontal="center" vertical="center" wrapText="1"/>
    </xf>
    <xf numFmtId="2" fontId="21" fillId="0" borderId="1" xfId="4" applyNumberFormat="1" applyFont="1" applyBorder="1" applyAlignment="1">
      <alignment horizontal="center" vertical="center" wrapText="1"/>
    </xf>
    <xf numFmtId="2" fontId="21" fillId="6" borderId="1" xfId="4" applyNumberFormat="1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169" fontId="23" fillId="0" borderId="1" xfId="0" applyNumberFormat="1" applyFont="1" applyBorder="1" applyAlignment="1">
      <alignment horizontal="center" vertical="center" wrapText="1"/>
    </xf>
    <xf numFmtId="2" fontId="23" fillId="0" borderId="1" xfId="4" applyNumberFormat="1" applyFont="1" applyBorder="1" applyAlignment="1">
      <alignment horizontal="center" vertical="center" wrapText="1"/>
    </xf>
    <xf numFmtId="2" fontId="22" fillId="0" borderId="1" xfId="4" applyNumberFormat="1" applyFont="1" applyBorder="1" applyAlignment="1">
      <alignment horizontal="center" vertical="center" wrapText="1"/>
    </xf>
    <xf numFmtId="2" fontId="24" fillId="0" borderId="1" xfId="4" applyNumberFormat="1" applyFont="1" applyBorder="1" applyAlignment="1">
      <alignment horizontal="center" vertical="center" wrapText="1"/>
    </xf>
    <xf numFmtId="2" fontId="23" fillId="0" borderId="1" xfId="3" applyNumberFormat="1" applyFont="1" applyBorder="1" applyAlignment="1">
      <alignment horizontal="center" vertical="center" wrapText="1"/>
    </xf>
    <xf numFmtId="170" fontId="23" fillId="0" borderId="1" xfId="3" applyNumberFormat="1" applyFont="1" applyBorder="1" applyAlignment="1">
      <alignment horizontal="center" vertical="center" wrapText="1"/>
    </xf>
    <xf numFmtId="2" fontId="23" fillId="0" borderId="4" xfId="4" applyNumberFormat="1" applyFont="1" applyBorder="1" applyAlignment="1">
      <alignment horizontal="center" vertical="center" wrapText="1"/>
    </xf>
    <xf numFmtId="169" fontId="23" fillId="0" borderId="1" xfId="3" applyNumberFormat="1" applyFont="1" applyBorder="1" applyAlignment="1">
      <alignment horizontal="center" vertical="center" wrapText="1"/>
    </xf>
    <xf numFmtId="169" fontId="23" fillId="0" borderId="1" xfId="4" applyNumberFormat="1" applyFont="1" applyBorder="1" applyAlignment="1">
      <alignment horizontal="center" vertical="center" wrapText="1"/>
    </xf>
    <xf numFmtId="169" fontId="22" fillId="0" borderId="1" xfId="5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0" applyNumberFormat="1"/>
    <xf numFmtId="1" fontId="0" fillId="0" borderId="0" xfId="0" applyNumberFormat="1"/>
    <xf numFmtId="39" fontId="22" fillId="0" borderId="1" xfId="3" applyNumberFormat="1" applyFont="1" applyBorder="1" applyAlignment="1">
      <alignment horizontal="center" vertical="center" wrapText="1"/>
    </xf>
    <xf numFmtId="173" fontId="22" fillId="0" borderId="1" xfId="4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174" fontId="3" fillId="2" borderId="1" xfId="1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25" fillId="0" borderId="0" xfId="0" applyFont="1"/>
    <xf numFmtId="43" fontId="2" fillId="0" borderId="1" xfId="1" applyNumberFormat="1" applyFont="1" applyBorder="1" applyAlignment="1">
      <alignment horizontal="center" vertical="center" wrapText="1"/>
    </xf>
    <xf numFmtId="173" fontId="24" fillId="0" borderId="1" xfId="4" applyNumberFormat="1" applyFont="1" applyBorder="1" applyAlignment="1">
      <alignment horizontal="center" vertical="center" wrapText="1"/>
    </xf>
    <xf numFmtId="173" fontId="23" fillId="0" borderId="1" xfId="0" applyNumberFormat="1" applyFont="1" applyBorder="1" applyAlignment="1">
      <alignment horizontal="center" vertical="center" wrapText="1"/>
    </xf>
    <xf numFmtId="173" fontId="23" fillId="0" borderId="1" xfId="3" applyNumberFormat="1" applyFont="1" applyBorder="1" applyAlignment="1">
      <alignment horizontal="center" vertical="center" wrapText="1"/>
    </xf>
    <xf numFmtId="173" fontId="23" fillId="0" borderId="1" xfId="4" applyNumberFormat="1" applyFont="1" applyBorder="1" applyAlignment="1">
      <alignment horizontal="center" vertical="center" wrapText="1"/>
    </xf>
    <xf numFmtId="173" fontId="23" fillId="0" borderId="1" xfId="4" applyNumberFormat="1" applyFont="1" applyFill="1" applyBorder="1" applyAlignment="1">
      <alignment horizontal="center" vertical="center" wrapText="1"/>
    </xf>
    <xf numFmtId="173" fontId="24" fillId="0" borderId="1" xfId="4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2" fontId="22" fillId="0" borderId="1" xfId="10" applyNumberFormat="1" applyFont="1" applyFill="1" applyBorder="1" applyAlignment="1">
      <alignment horizontal="center" vertical="center" wrapText="1"/>
    </xf>
    <xf numFmtId="173" fontId="21" fillId="0" borderId="1" xfId="4" applyNumberFormat="1" applyFont="1" applyBorder="1" applyAlignment="1">
      <alignment horizontal="center" vertical="center" wrapText="1"/>
    </xf>
    <xf numFmtId="168" fontId="21" fillId="4" borderId="1" xfId="10" applyNumberFormat="1" applyFont="1" applyFill="1" applyBorder="1" applyAlignment="1">
      <alignment horizontal="center" vertical="center" wrapText="1"/>
    </xf>
    <xf numFmtId="174" fontId="23" fillId="0" borderId="1" xfId="10" applyNumberFormat="1" applyFont="1" applyFill="1" applyBorder="1" applyAlignment="1">
      <alignment horizontal="center" vertical="center" wrapText="1"/>
    </xf>
    <xf numFmtId="166" fontId="23" fillId="0" borderId="1" xfId="1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168" fontId="22" fillId="2" borderId="1" xfId="10" applyNumberFormat="1" applyFont="1" applyFill="1" applyBorder="1" applyAlignment="1">
      <alignment horizontal="center" vertical="center" wrapText="1"/>
    </xf>
    <xf numFmtId="168" fontId="21" fillId="5" borderId="1" xfId="10" applyNumberFormat="1" applyFont="1" applyFill="1" applyBorder="1" applyAlignment="1">
      <alignment horizontal="center" vertical="center" wrapText="1"/>
    </xf>
    <xf numFmtId="174" fontId="21" fillId="5" borderId="1" xfId="10" applyNumberFormat="1" applyFont="1" applyFill="1" applyBorder="1" applyAlignment="1">
      <alignment horizontal="center" vertical="center" wrapText="1"/>
    </xf>
    <xf numFmtId="169" fontId="13" fillId="0" borderId="1" xfId="10" applyNumberFormat="1" applyFont="1" applyFill="1" applyBorder="1" applyAlignment="1">
      <alignment horizontal="center" vertical="center" wrapText="1"/>
    </xf>
    <xf numFmtId="169" fontId="23" fillId="0" borderId="1" xfId="10" applyNumberFormat="1" applyFont="1" applyFill="1" applyBorder="1" applyAlignment="1">
      <alignment horizontal="center" vertical="center" wrapText="1"/>
    </xf>
    <xf numFmtId="169" fontId="24" fillId="0" borderId="1" xfId="10" applyNumberFormat="1" applyFont="1" applyFill="1" applyBorder="1" applyAlignment="1">
      <alignment horizontal="center" vertical="center" wrapText="1"/>
    </xf>
    <xf numFmtId="169" fontId="22" fillId="5" borderId="1" xfId="1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left" vertical="center" wrapText="1"/>
    </xf>
    <xf numFmtId="169" fontId="3" fillId="5" borderId="1" xfId="0" applyNumberFormat="1" applyFont="1" applyFill="1" applyBorder="1" applyAlignment="1">
      <alignment horizontal="center" vertical="center" wrapText="1"/>
    </xf>
    <xf numFmtId="169" fontId="3" fillId="5" borderId="1" xfId="1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174" fontId="22" fillId="2" borderId="1" xfId="1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center" vertical="center" wrapText="1"/>
    </xf>
    <xf numFmtId="169" fontId="6" fillId="5" borderId="1" xfId="10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9" fillId="0" borderId="1" xfId="10" applyNumberFormat="1" applyFont="1" applyBorder="1" applyAlignment="1">
      <alignment horizontal="center" vertical="center" wrapText="1"/>
    </xf>
    <xf numFmtId="173" fontId="2" fillId="0" borderId="1" xfId="1" applyNumberFormat="1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69" fontId="26" fillId="2" borderId="1" xfId="10" applyNumberFormat="1" applyFont="1" applyFill="1" applyBorder="1" applyAlignment="1">
      <alignment horizontal="center" vertical="center" wrapText="1"/>
    </xf>
    <xf numFmtId="169" fontId="24" fillId="0" borderId="1" xfId="10" applyNumberFormat="1" applyFont="1" applyBorder="1" applyAlignment="1">
      <alignment horizontal="center" vertical="center" wrapText="1"/>
    </xf>
    <xf numFmtId="169" fontId="27" fillId="0" borderId="1" xfId="0" applyNumberFormat="1" applyFont="1" applyBorder="1" applyAlignment="1">
      <alignment horizontal="center" vertical="center" wrapText="1"/>
    </xf>
    <xf numFmtId="169" fontId="27" fillId="0" borderId="1" xfId="10" applyNumberFormat="1" applyFont="1" applyBorder="1" applyAlignment="1">
      <alignment horizontal="center" vertical="center" wrapText="1"/>
    </xf>
    <xf numFmtId="169" fontId="27" fillId="6" borderId="1" xfId="0" applyNumberFormat="1" applyFont="1" applyFill="1" applyBorder="1" applyAlignment="1">
      <alignment horizontal="center" vertical="center" wrapText="1"/>
    </xf>
    <xf numFmtId="169" fontId="28" fillId="0" borderId="1" xfId="10" applyNumberFormat="1" applyFont="1" applyBorder="1" applyAlignment="1">
      <alignment horizontal="center" vertical="center" wrapText="1"/>
    </xf>
    <xf numFmtId="2" fontId="24" fillId="0" borderId="1" xfId="4" applyNumberFormat="1" applyFont="1" applyFill="1" applyBorder="1" applyAlignment="1">
      <alignment horizontal="center" vertical="center" wrapText="1"/>
    </xf>
    <xf numFmtId="4" fontId="23" fillId="0" borderId="1" xfId="5" applyNumberFormat="1" applyFont="1" applyFill="1" applyBorder="1" applyAlignment="1">
      <alignment horizontal="center" vertical="center" wrapText="1"/>
    </xf>
    <xf numFmtId="2" fontId="23" fillId="0" borderId="1" xfId="5" applyNumberFormat="1" applyFont="1" applyFill="1" applyBorder="1" applyAlignment="1">
      <alignment horizontal="center" vertical="center" wrapText="1"/>
    </xf>
    <xf numFmtId="173" fontId="22" fillId="0" borderId="1" xfId="10" applyNumberFormat="1" applyFont="1" applyFill="1" applyBorder="1" applyAlignment="1">
      <alignment horizontal="center" vertical="center" wrapText="1"/>
    </xf>
    <xf numFmtId="169" fontId="23" fillId="0" borderId="1" xfId="4" applyNumberFormat="1" applyFont="1" applyFill="1" applyBorder="1" applyAlignment="1">
      <alignment horizontal="center" vertical="center" wrapText="1"/>
    </xf>
    <xf numFmtId="169" fontId="24" fillId="0" borderId="1" xfId="4" applyNumberFormat="1" applyFont="1" applyFill="1" applyBorder="1" applyAlignment="1">
      <alignment horizontal="center" vertical="center" wrapText="1"/>
    </xf>
    <xf numFmtId="39" fontId="23" fillId="0" borderId="1" xfId="4" applyNumberFormat="1" applyFont="1" applyFill="1" applyBorder="1" applyAlignment="1">
      <alignment horizontal="center" vertical="center" wrapText="1"/>
    </xf>
    <xf numFmtId="2" fontId="21" fillId="0" borderId="1" xfId="3" applyNumberFormat="1" applyFont="1" applyBorder="1" applyAlignment="1">
      <alignment horizontal="center" vertical="center" wrapText="1"/>
    </xf>
    <xf numFmtId="170" fontId="21" fillId="0" borderId="1" xfId="3" applyNumberFormat="1" applyFont="1" applyBorder="1" applyAlignment="1">
      <alignment horizontal="center" vertical="center" wrapText="1"/>
    </xf>
    <xf numFmtId="169" fontId="22" fillId="0" borderId="1" xfId="3" applyNumberFormat="1" applyFont="1" applyBorder="1" applyAlignment="1">
      <alignment horizontal="center" vertical="center" wrapText="1"/>
    </xf>
    <xf numFmtId="169" fontId="22" fillId="0" borderId="1" xfId="4" applyNumberFormat="1" applyFont="1" applyBorder="1" applyAlignment="1">
      <alignment horizontal="center" vertical="center" wrapText="1"/>
    </xf>
    <xf numFmtId="169" fontId="24" fillId="0" borderId="1" xfId="3" applyNumberFormat="1" applyFont="1" applyBorder="1" applyAlignment="1">
      <alignment horizontal="center" vertical="center" wrapText="1"/>
    </xf>
    <xf numFmtId="169" fontId="23" fillId="0" borderId="4" xfId="4" applyNumberFormat="1" applyFont="1" applyBorder="1" applyAlignment="1">
      <alignment horizontal="center" vertical="center" wrapText="1"/>
    </xf>
    <xf numFmtId="169" fontId="24" fillId="0" borderId="1" xfId="4" applyNumberFormat="1" applyFont="1" applyBorder="1" applyAlignment="1">
      <alignment horizontal="center" vertical="center" wrapText="1"/>
    </xf>
    <xf numFmtId="169" fontId="23" fillId="0" borderId="1" xfId="5" applyNumberFormat="1" applyFont="1" applyFill="1" applyBorder="1" applyAlignment="1">
      <alignment horizontal="center" vertical="center" wrapText="1"/>
    </xf>
    <xf numFmtId="169" fontId="22" fillId="0" borderId="1" xfId="10" applyNumberFormat="1" applyFont="1" applyBorder="1" applyAlignment="1">
      <alignment horizontal="center" vertical="center" wrapText="1"/>
    </xf>
    <xf numFmtId="169" fontId="3" fillId="0" borderId="1" xfId="1" applyNumberFormat="1" applyFont="1" applyBorder="1" applyAlignment="1">
      <alignment horizontal="center" vertical="center" wrapText="1"/>
    </xf>
    <xf numFmtId="169" fontId="22" fillId="0" borderId="1" xfId="16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169" fontId="22" fillId="0" borderId="1" xfId="26" applyNumberFormat="1" applyFont="1" applyBorder="1" applyAlignment="1">
      <alignment horizontal="center" vertical="center" wrapText="1"/>
    </xf>
    <xf numFmtId="169" fontId="29" fillId="0" borderId="1" xfId="10" applyNumberFormat="1" applyFont="1" applyFill="1" applyBorder="1" applyAlignment="1">
      <alignment horizontal="center" vertical="center" wrapText="1"/>
    </xf>
    <xf numFmtId="169" fontId="23" fillId="0" borderId="1" xfId="2" applyNumberFormat="1" applyFont="1" applyBorder="1" applyAlignment="1">
      <alignment horizontal="center" vertical="center" wrapText="1"/>
    </xf>
    <xf numFmtId="169" fontId="23" fillId="0" borderId="1" xfId="5" applyNumberFormat="1" applyFont="1" applyBorder="1" applyAlignment="1">
      <alignment horizontal="center" vertical="center" wrapText="1"/>
    </xf>
    <xf numFmtId="169" fontId="22" fillId="0" borderId="1" xfId="6" applyNumberFormat="1" applyFont="1" applyBorder="1" applyAlignment="1">
      <alignment horizontal="center" vertical="center" wrapText="1"/>
    </xf>
    <xf numFmtId="169" fontId="22" fillId="6" borderId="1" xfId="1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4" fontId="17" fillId="0" borderId="1" xfId="10" applyNumberFormat="1" applyFont="1" applyFill="1" applyBorder="1" applyAlignment="1">
      <alignment horizontal="center" vertical="center" wrapText="1"/>
    </xf>
    <xf numFmtId="175" fontId="17" fillId="0" borderId="3" xfId="4" applyNumberFormat="1" applyFont="1" applyFill="1" applyBorder="1" applyAlignment="1">
      <alignment horizontal="center" vertical="center" wrapText="1"/>
    </xf>
    <xf numFmtId="43" fontId="22" fillId="3" borderId="1" xfId="1" applyFont="1" applyFill="1" applyBorder="1" applyAlignment="1">
      <alignment horizontal="center" vertical="center" wrapText="1"/>
    </xf>
    <xf numFmtId="43" fontId="21" fillId="4" borderId="1" xfId="10" applyNumberFormat="1" applyFont="1" applyFill="1" applyBorder="1" applyAlignment="1">
      <alignment horizontal="center" vertical="center" wrapText="1"/>
    </xf>
    <xf numFmtId="39" fontId="24" fillId="0" borderId="1" xfId="4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7" xfId="0" applyNumberFormat="1" applyFont="1" applyBorder="1"/>
    <xf numFmtId="4" fontId="2" fillId="0" borderId="1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3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showWhiteSpace="0" view="pageLayout" zoomScale="106" zoomScalePageLayoutView="106" workbookViewId="0">
      <selection activeCell="A48" sqref="A48:G48"/>
    </sheetView>
  </sheetViews>
  <sheetFormatPr defaultRowHeight="15" x14ac:dyDescent="0.25"/>
  <cols>
    <col min="1" max="1" width="62.28515625" customWidth="1"/>
    <col min="2" max="2" width="12.42578125" customWidth="1"/>
    <col min="3" max="3" width="11" customWidth="1"/>
    <col min="4" max="5" width="11.140625" customWidth="1"/>
    <col min="6" max="6" width="11.42578125" customWidth="1"/>
    <col min="7" max="7" width="11.140625" customWidth="1"/>
  </cols>
  <sheetData>
    <row r="1" spans="1:11" ht="21" customHeight="1" x14ac:dyDescent="0.25">
      <c r="A1" s="225" t="s">
        <v>58</v>
      </c>
      <c r="B1" s="225"/>
      <c r="C1" s="225"/>
      <c r="D1" s="225"/>
      <c r="E1" s="225"/>
      <c r="F1" s="225"/>
      <c r="G1" s="225"/>
      <c r="H1" s="225"/>
    </row>
    <row r="2" spans="1:11" ht="25.5" customHeight="1" x14ac:dyDescent="0.25">
      <c r="A2" s="224" t="s">
        <v>125</v>
      </c>
      <c r="B2" s="224"/>
      <c r="C2" s="224"/>
      <c r="D2" s="224"/>
      <c r="E2" s="224"/>
      <c r="F2" s="224"/>
      <c r="G2" s="224"/>
      <c r="H2" s="224"/>
    </row>
    <row r="3" spans="1:11" ht="12" customHeight="1" x14ac:dyDescent="0.3">
      <c r="A3" s="88" t="s">
        <v>46</v>
      </c>
      <c r="B3" s="88"/>
      <c r="C3" s="229" t="s">
        <v>110</v>
      </c>
      <c r="D3" s="229"/>
      <c r="E3" s="89"/>
      <c r="F3" s="89"/>
    </row>
    <row r="4" spans="1:11" ht="87.75" customHeight="1" x14ac:dyDescent="0.3">
      <c r="A4" s="92"/>
      <c r="B4" s="97" t="s">
        <v>119</v>
      </c>
      <c r="C4" s="97" t="s">
        <v>120</v>
      </c>
      <c r="D4" s="97" t="s">
        <v>115</v>
      </c>
      <c r="E4" s="97" t="s">
        <v>121</v>
      </c>
      <c r="F4" s="5" t="s">
        <v>122</v>
      </c>
      <c r="G4" s="5" t="s">
        <v>123</v>
      </c>
      <c r="H4" s="5" t="s">
        <v>124</v>
      </c>
    </row>
    <row r="5" spans="1:11" ht="16.5" x14ac:dyDescent="0.3">
      <c r="A5" s="11" t="s">
        <v>27</v>
      </c>
      <c r="B5" s="208">
        <v>3732.3741321556199</v>
      </c>
      <c r="C5" s="146">
        <v>4591.1994142538097</v>
      </c>
      <c r="D5" s="149">
        <v>4429.6000476873096</v>
      </c>
      <c r="E5" s="149">
        <v>4306.9892078830098</v>
      </c>
      <c r="F5" s="149">
        <f>E5*100/B5</f>
        <v>115.39543077358975</v>
      </c>
      <c r="G5" s="149">
        <f>E5*100/C5</f>
        <v>93.809674101969023</v>
      </c>
      <c r="H5" s="150">
        <f>E5*100/D5</f>
        <v>97.232011051013174</v>
      </c>
      <c r="J5" s="58"/>
    </row>
    <row r="6" spans="1:11" ht="16.5" x14ac:dyDescent="0.3">
      <c r="A6" s="226" t="s">
        <v>26</v>
      </c>
      <c r="B6" s="227"/>
      <c r="C6" s="227"/>
      <c r="D6" s="227"/>
      <c r="E6" s="227"/>
      <c r="F6" s="227"/>
      <c r="G6" s="227"/>
      <c r="H6" s="228"/>
    </row>
    <row r="7" spans="1:11" ht="16.5" customHeight="1" x14ac:dyDescent="0.3">
      <c r="A7" s="6" t="s">
        <v>29</v>
      </c>
      <c r="B7" s="151">
        <v>3492.2316200221499</v>
      </c>
      <c r="C7" s="151">
        <v>4331.6393269703703</v>
      </c>
      <c r="D7" s="60">
        <v>4209.8379084366798</v>
      </c>
      <c r="E7" s="60">
        <v>4079.9281233192701</v>
      </c>
      <c r="F7" s="61">
        <f>E7*100/B7</f>
        <v>116.82868054706499</v>
      </c>
      <c r="G7" s="61">
        <f>E7*100/C7</f>
        <v>94.189008256438754</v>
      </c>
      <c r="H7" s="143">
        <f>E7*100/D7</f>
        <v>96.914138075077304</v>
      </c>
      <c r="J7" t="s">
        <v>114</v>
      </c>
    </row>
    <row r="8" spans="1:11" ht="17.25" customHeight="1" x14ac:dyDescent="0.3">
      <c r="A8" s="215" t="s">
        <v>3</v>
      </c>
      <c r="B8" s="215"/>
      <c r="C8" s="215"/>
      <c r="D8" s="215"/>
      <c r="E8" s="215"/>
      <c r="F8" s="215"/>
      <c r="G8" s="215"/>
      <c r="H8" s="105"/>
    </row>
    <row r="9" spans="1:11" ht="16.5" x14ac:dyDescent="0.3">
      <c r="A9" s="13" t="s">
        <v>2</v>
      </c>
      <c r="B9" s="152">
        <v>2660.9468545904201</v>
      </c>
      <c r="C9" s="152">
        <v>3257.5591394493699</v>
      </c>
      <c r="D9" s="54">
        <v>2972.3987466366798</v>
      </c>
      <c r="E9" s="54">
        <v>2709.8752864357698</v>
      </c>
      <c r="F9" s="54">
        <f>E9*100/B9</f>
        <v>101.83876020526087</v>
      </c>
      <c r="G9" s="54">
        <f>E9*100/C9</f>
        <v>83.187293627885566</v>
      </c>
      <c r="H9" s="106">
        <f>E9*100/D9</f>
        <v>91.167959531070309</v>
      </c>
      <c r="I9" s="58"/>
      <c r="J9" s="58"/>
      <c r="K9" s="57"/>
    </row>
    <row r="10" spans="1:11" ht="16.5" x14ac:dyDescent="0.3">
      <c r="A10" s="215" t="s">
        <v>1</v>
      </c>
      <c r="B10" s="215"/>
      <c r="C10" s="215"/>
      <c r="D10" s="215"/>
      <c r="E10" s="215"/>
      <c r="F10" s="215"/>
      <c r="G10" s="215"/>
      <c r="H10" s="105"/>
      <c r="K10" s="94"/>
    </row>
    <row r="11" spans="1:11" ht="18.75" customHeight="1" x14ac:dyDescent="0.3">
      <c r="A11" s="1" t="s">
        <v>42</v>
      </c>
      <c r="B11" s="147">
        <v>2191.4707311541802</v>
      </c>
      <c r="C11" s="147">
        <v>2394.6758709688702</v>
      </c>
      <c r="D11" s="136">
        <v>2151.5537234349599</v>
      </c>
      <c r="E11" s="64">
        <v>1965.49928219411</v>
      </c>
      <c r="F11" s="53">
        <f>E11*100/B11</f>
        <v>89.688593794676962</v>
      </c>
      <c r="G11" s="53">
        <f>E11*100/C11</f>
        <v>82.077883943386539</v>
      </c>
      <c r="H11" s="104">
        <f>E11*100/D11</f>
        <v>91.352554239556071</v>
      </c>
    </row>
    <row r="12" spans="1:11" ht="33.75" customHeight="1" x14ac:dyDescent="0.3">
      <c r="A12" s="1" t="s">
        <v>44</v>
      </c>
      <c r="B12" s="148">
        <v>3.2774800000000002</v>
      </c>
      <c r="C12" s="148">
        <v>3.4041987390005102</v>
      </c>
      <c r="D12" s="55">
        <v>53.945847000000001</v>
      </c>
      <c r="E12" s="55">
        <v>59.989918000000003</v>
      </c>
      <c r="F12" s="53">
        <f>E12*100/B12</f>
        <v>1830.3671723397244</v>
      </c>
      <c r="G12" s="53">
        <f>E12*100/C12</f>
        <v>1762.2331303022968</v>
      </c>
      <c r="H12" s="104">
        <f>E12*100/D12</f>
        <v>111.20395977840519</v>
      </c>
      <c r="K12" s="95"/>
    </row>
    <row r="13" spans="1:11" ht="34.5" customHeight="1" x14ac:dyDescent="0.3">
      <c r="A13" s="1" t="s">
        <v>43</v>
      </c>
      <c r="B13" s="147">
        <v>462.46302343827602</v>
      </c>
      <c r="C13" s="147">
        <v>855.03378973999997</v>
      </c>
      <c r="D13" s="55">
        <v>763.10090620000005</v>
      </c>
      <c r="E13" s="55">
        <v>680.99528624000004</v>
      </c>
      <c r="F13" s="53">
        <f>E13*100/B13</f>
        <v>147.25399690920176</v>
      </c>
      <c r="G13" s="53">
        <f>E13*100/C13</f>
        <v>79.645423889865</v>
      </c>
      <c r="H13" s="104">
        <f>E13*100/D13</f>
        <v>89.240529097408626</v>
      </c>
    </row>
    <row r="14" spans="1:11" ht="16.5" x14ac:dyDescent="0.3">
      <c r="A14" s="1" t="s">
        <v>112</v>
      </c>
      <c r="B14" s="148">
        <v>3.7356199979651001</v>
      </c>
      <c r="C14" s="148">
        <v>4.4452800015026002</v>
      </c>
      <c r="D14" s="51">
        <v>3.798270001728</v>
      </c>
      <c r="E14" s="51">
        <v>3.3908000016644002</v>
      </c>
      <c r="F14" s="53">
        <f>E14*100/B14</f>
        <v>90.769403834208688</v>
      </c>
      <c r="G14" s="53">
        <f>E14*100/C14</f>
        <v>76.27865962365108</v>
      </c>
      <c r="H14" s="105">
        <f t="shared" ref="H14:H21" si="0">E14*100/D14</f>
        <v>89.272221303956172</v>
      </c>
    </row>
    <row r="15" spans="1:11" ht="16.5" x14ac:dyDescent="0.3">
      <c r="A15" s="13" t="s">
        <v>6</v>
      </c>
      <c r="B15" s="153">
        <v>831.28476543172405</v>
      </c>
      <c r="C15" s="153">
        <v>1074.080187521</v>
      </c>
      <c r="D15" s="63">
        <v>1237.4391618</v>
      </c>
      <c r="E15" s="63">
        <v>1370.0528368835</v>
      </c>
      <c r="F15" s="63">
        <f>E15*100/B15</f>
        <v>164.81149346842284</v>
      </c>
      <c r="G15" s="63">
        <f>E15*100/C15</f>
        <v>127.55591740739686</v>
      </c>
      <c r="H15" s="106">
        <f t="shared" si="0"/>
        <v>110.71678343285967</v>
      </c>
    </row>
    <row r="16" spans="1:11" ht="16.5" x14ac:dyDescent="0.3">
      <c r="A16" s="215" t="s">
        <v>1</v>
      </c>
      <c r="B16" s="215"/>
      <c r="C16" s="215"/>
      <c r="D16" s="215"/>
      <c r="E16" s="215"/>
      <c r="F16" s="215"/>
      <c r="G16" s="215"/>
      <c r="H16" s="105"/>
      <c r="J16" s="58"/>
    </row>
    <row r="17" spans="1:11" ht="21" customHeight="1" x14ac:dyDescent="0.3">
      <c r="A17" s="1" t="s">
        <v>42</v>
      </c>
      <c r="B17" s="55" t="s">
        <v>24</v>
      </c>
      <c r="C17" s="55" t="s">
        <v>24</v>
      </c>
      <c r="D17" s="55"/>
      <c r="E17" s="55" t="s">
        <v>24</v>
      </c>
      <c r="F17" s="55" t="s">
        <v>24</v>
      </c>
      <c r="G17" s="55" t="s">
        <v>24</v>
      </c>
      <c r="H17" s="105" t="s">
        <v>24</v>
      </c>
      <c r="K17" s="94"/>
    </row>
    <row r="18" spans="1:11" ht="36.75" customHeight="1" x14ac:dyDescent="0.3">
      <c r="A18" s="1" t="s">
        <v>41</v>
      </c>
      <c r="B18" s="155">
        <v>762.58059000000003</v>
      </c>
      <c r="C18" s="155">
        <v>1017.7489772610001</v>
      </c>
      <c r="D18" s="51">
        <v>1154.9406859999999</v>
      </c>
      <c r="E18" s="51">
        <v>1258.979464</v>
      </c>
      <c r="F18" s="55">
        <f>E18*100/B18</f>
        <v>165.0946117052363</v>
      </c>
      <c r="G18" s="55">
        <f>E18*100/C18</f>
        <v>123.70235609454578</v>
      </c>
      <c r="H18" s="104">
        <f t="shared" si="0"/>
        <v>109.00814901242471</v>
      </c>
      <c r="I18" s="94"/>
      <c r="J18" s="94"/>
    </row>
    <row r="19" spans="1:11" ht="36" customHeight="1" x14ac:dyDescent="0.3">
      <c r="A19" s="1" t="s">
        <v>39</v>
      </c>
      <c r="B19" s="155">
        <v>68.704175431723996</v>
      </c>
      <c r="C19" s="155">
        <v>56.331210259999999</v>
      </c>
      <c r="D19" s="51">
        <v>77.144093799999993</v>
      </c>
      <c r="E19" s="51">
        <v>105.73471376000001</v>
      </c>
      <c r="F19" s="55">
        <f>E19*100/B19</f>
        <v>153.89852668427085</v>
      </c>
      <c r="G19" s="55">
        <f>E19*100/C19</f>
        <v>187.70183220274382</v>
      </c>
      <c r="H19" s="104">
        <f t="shared" si="0"/>
        <v>137.06132064254027</v>
      </c>
    </row>
    <row r="20" spans="1:11" ht="16.5" x14ac:dyDescent="0.3">
      <c r="A20" s="1" t="s">
        <v>40</v>
      </c>
      <c r="B20" s="62" t="s">
        <v>24</v>
      </c>
      <c r="C20" s="51" t="s">
        <v>24</v>
      </c>
      <c r="D20" s="51">
        <v>5.3543820000000002</v>
      </c>
      <c r="E20" s="51">
        <v>5.3386591235000003</v>
      </c>
      <c r="F20" s="55" t="s">
        <v>24</v>
      </c>
      <c r="G20" s="55" t="s">
        <v>24</v>
      </c>
      <c r="H20" s="104">
        <f t="shared" si="0"/>
        <v>99.706354972431924</v>
      </c>
      <c r="K20" s="58"/>
    </row>
    <row r="21" spans="1:11" ht="19.5" customHeight="1" x14ac:dyDescent="0.25">
      <c r="A21" s="158" t="s">
        <v>28</v>
      </c>
      <c r="B21" s="157">
        <v>240.142512133471</v>
      </c>
      <c r="C21" s="157">
        <v>259.56008728343198</v>
      </c>
      <c r="D21" s="159">
        <v>219.76213925062299</v>
      </c>
      <c r="E21" s="159">
        <v>227.06108456374</v>
      </c>
      <c r="F21" s="160">
        <f>E21*100/B21</f>
        <v>94.552639824780229</v>
      </c>
      <c r="G21" s="160">
        <f>E21*100/C21</f>
        <v>87.479198724338531</v>
      </c>
      <c r="H21" s="161">
        <f t="shared" si="0"/>
        <v>103.32129334834745</v>
      </c>
      <c r="I21" s="58"/>
      <c r="J21" s="58"/>
    </row>
    <row r="22" spans="1:11" ht="16.5" x14ac:dyDescent="0.3">
      <c r="A22" s="215" t="s">
        <v>30</v>
      </c>
      <c r="B22" s="215"/>
      <c r="C22" s="215"/>
      <c r="D22" s="215"/>
      <c r="E22" s="215"/>
      <c r="F22" s="215"/>
      <c r="G22" s="215"/>
      <c r="H22" s="105"/>
    </row>
    <row r="23" spans="1:11" ht="18" customHeight="1" x14ac:dyDescent="0.3">
      <c r="A23" s="4" t="s">
        <v>38</v>
      </c>
      <c r="B23" s="205">
        <v>61.404320621040597</v>
      </c>
      <c r="C23" s="205">
        <v>62.199900249809403</v>
      </c>
      <c r="D23" s="53">
        <v>48.695084318070201</v>
      </c>
      <c r="E23" s="53">
        <v>43.901088263787997</v>
      </c>
      <c r="F23" s="53">
        <f>E23*100/B23</f>
        <v>71.495112753914256</v>
      </c>
      <c r="G23" s="53">
        <f>E23*100/C23</f>
        <v>70.580640945517473</v>
      </c>
      <c r="H23" s="105">
        <f>E23*100/D23</f>
        <v>90.155071869331977</v>
      </c>
    </row>
    <row r="24" spans="1:11" ht="28.5" customHeight="1" x14ac:dyDescent="0.25">
      <c r="A24" s="223" t="s">
        <v>4</v>
      </c>
      <c r="B24" s="223"/>
      <c r="C24" s="223"/>
      <c r="D24" s="223"/>
      <c r="E24" s="223"/>
      <c r="F24" s="223"/>
      <c r="G24" s="223"/>
      <c r="H24" s="223"/>
    </row>
    <row r="26" spans="1:11" ht="14.25" customHeight="1" x14ac:dyDescent="0.3">
      <c r="A26" s="50" t="s">
        <v>50</v>
      </c>
      <c r="B26" s="50"/>
    </row>
    <row r="27" spans="1:11" ht="89.25" customHeight="1" x14ac:dyDescent="0.3">
      <c r="A27" s="101"/>
      <c r="B27" s="97" t="s">
        <v>119</v>
      </c>
      <c r="C27" s="97" t="s">
        <v>120</v>
      </c>
      <c r="D27" s="97" t="s">
        <v>115</v>
      </c>
      <c r="E27" s="97" t="s">
        <v>121</v>
      </c>
      <c r="F27" s="5" t="s">
        <v>122</v>
      </c>
      <c r="G27" s="5" t="s">
        <v>123</v>
      </c>
      <c r="H27" s="5" t="s">
        <v>124</v>
      </c>
    </row>
    <row r="28" spans="1:11" ht="16.5" x14ac:dyDescent="0.3">
      <c r="A28" s="65" t="s">
        <v>27</v>
      </c>
      <c r="B28" s="146">
        <v>7712.9510284053204</v>
      </c>
      <c r="C28" s="146">
        <v>8816.0056343442593</v>
      </c>
      <c r="D28" s="66">
        <v>9225.6426202509792</v>
      </c>
      <c r="E28" s="66">
        <v>9580.4546843202497</v>
      </c>
      <c r="F28" s="59">
        <f>E28*100/B28</f>
        <v>124.21256985863479</v>
      </c>
      <c r="G28" s="59">
        <f>E28*100/C28</f>
        <v>108.67114974380175</v>
      </c>
      <c r="H28" s="107">
        <f>E28*100/D28</f>
        <v>103.84593332599326</v>
      </c>
      <c r="J28" s="58"/>
    </row>
    <row r="29" spans="1:11" ht="16.5" x14ac:dyDescent="0.3">
      <c r="A29" s="219" t="s">
        <v>26</v>
      </c>
      <c r="B29" s="220"/>
      <c r="C29" s="220"/>
      <c r="D29" s="220"/>
      <c r="E29" s="220"/>
      <c r="F29" s="220"/>
      <c r="G29" s="221"/>
      <c r="H29" s="105"/>
    </row>
    <row r="30" spans="1:11" ht="16.5" x14ac:dyDescent="0.3">
      <c r="A30" s="67" t="s">
        <v>0</v>
      </c>
      <c r="B30" s="162">
        <v>7216.6965345253202</v>
      </c>
      <c r="C30" s="162">
        <v>8317.5992299442605</v>
      </c>
      <c r="D30" s="60">
        <v>8767.9383272309806</v>
      </c>
      <c r="E30" s="60">
        <v>9075.3806462302491</v>
      </c>
      <c r="F30" s="61">
        <f>E30*100/B30</f>
        <v>125.75533144303378</v>
      </c>
      <c r="G30" s="61">
        <f>E30*100/C30</f>
        <v>109.11057860972542</v>
      </c>
      <c r="H30" s="107">
        <f t="shared" ref="H30:H47" si="1">E30*100/D30</f>
        <v>103.50643797350206</v>
      </c>
    </row>
    <row r="31" spans="1:11" ht="16.5" x14ac:dyDescent="0.3">
      <c r="A31" s="102" t="s">
        <v>47</v>
      </c>
      <c r="B31" s="76"/>
      <c r="C31" s="68"/>
      <c r="D31" s="68"/>
      <c r="E31" s="68"/>
      <c r="F31" s="69"/>
      <c r="G31" s="69"/>
      <c r="H31" s="105"/>
    </row>
    <row r="32" spans="1:11" ht="16.5" x14ac:dyDescent="0.3">
      <c r="A32" s="70" t="s">
        <v>2</v>
      </c>
      <c r="B32" s="152">
        <v>5498.8465925284099</v>
      </c>
      <c r="C32" s="152">
        <v>6255.1540755201304</v>
      </c>
      <c r="D32" s="71">
        <v>6190.6917703933896</v>
      </c>
      <c r="E32" s="71">
        <v>6027.8389679592701</v>
      </c>
      <c r="F32" s="72">
        <f>E32*100/B32</f>
        <v>109.62006061688703</v>
      </c>
      <c r="G32" s="72">
        <f>E32*100/C32</f>
        <v>96.365955101722108</v>
      </c>
      <c r="H32" s="106">
        <f t="shared" si="1"/>
        <v>97.369392493211279</v>
      </c>
      <c r="J32" s="58"/>
    </row>
    <row r="33" spans="1:11" ht="16.5" x14ac:dyDescent="0.3">
      <c r="A33" s="216" t="s">
        <v>47</v>
      </c>
      <c r="B33" s="217"/>
      <c r="C33" s="217"/>
      <c r="D33" s="217"/>
      <c r="E33" s="217"/>
      <c r="F33" s="217"/>
      <c r="G33" s="218"/>
      <c r="H33" s="105"/>
    </row>
    <row r="34" spans="1:11" ht="17.25" customHeight="1" x14ac:dyDescent="0.25">
      <c r="A34" s="102" t="s">
        <v>42</v>
      </c>
      <c r="B34" s="147">
        <v>4528.6741979999997</v>
      </c>
      <c r="C34" s="147">
        <v>4598.24853291</v>
      </c>
      <c r="D34" s="73">
        <v>4481.0966039799996</v>
      </c>
      <c r="E34" s="73">
        <v>4372.0510770400097</v>
      </c>
      <c r="F34" s="74">
        <f>E34*100/B34</f>
        <v>96.541523763640143</v>
      </c>
      <c r="G34" s="74">
        <f>E34*100/C34</f>
        <v>95.080790995721983</v>
      </c>
      <c r="H34" s="104">
        <f t="shared" si="1"/>
        <v>97.566543715144675</v>
      </c>
    </row>
    <row r="35" spans="1:11" ht="32.25" customHeight="1" x14ac:dyDescent="0.25">
      <c r="A35" s="102" t="s">
        <v>44</v>
      </c>
      <c r="B35" s="147">
        <v>6.7729123184063198</v>
      </c>
      <c r="C35" s="147">
        <v>6.5367309401292504</v>
      </c>
      <c r="D35" s="73">
        <v>112.35441121339601</v>
      </c>
      <c r="E35" s="73">
        <v>133.441404929264</v>
      </c>
      <c r="F35" s="74">
        <f>E35*100/B35</f>
        <v>1970.2219467188233</v>
      </c>
      <c r="G35" s="74">
        <f>E35*100/C35</f>
        <v>2041.4088655548283</v>
      </c>
      <c r="H35" s="104">
        <f t="shared" si="1"/>
        <v>118.76828287214929</v>
      </c>
    </row>
    <row r="36" spans="1:11" ht="30.75" customHeight="1" x14ac:dyDescent="0.25">
      <c r="A36" s="102" t="s">
        <v>45</v>
      </c>
      <c r="B36" s="147">
        <v>955.67982359999996</v>
      </c>
      <c r="C36" s="147">
        <v>1641.8330000000001</v>
      </c>
      <c r="D36" s="73">
        <v>1589.33</v>
      </c>
      <c r="E36" s="73">
        <v>1514.8040000000001</v>
      </c>
      <c r="F36" s="74">
        <f>E36*100/B36</f>
        <v>158.50538669884295</v>
      </c>
      <c r="G36" s="74">
        <f>E36*100/C36</f>
        <v>92.262976807019967</v>
      </c>
      <c r="H36" s="104">
        <f t="shared" si="1"/>
        <v>95.310854259342008</v>
      </c>
      <c r="K36" s="58"/>
    </row>
    <row r="37" spans="1:11" ht="16.5" x14ac:dyDescent="0.3">
      <c r="A37" s="102" t="s">
        <v>112</v>
      </c>
      <c r="B37" s="148">
        <v>7.7196586099999998</v>
      </c>
      <c r="C37" s="148">
        <v>8.5358116699999993</v>
      </c>
      <c r="D37" s="73">
        <v>7.9107551999999997</v>
      </c>
      <c r="E37" s="73">
        <v>7.5424859900000003</v>
      </c>
      <c r="F37" s="76">
        <f>E37*100/B37</f>
        <v>97.704916383601585</v>
      </c>
      <c r="G37" s="74">
        <f>E37*100/C37</f>
        <v>88.362844467490461</v>
      </c>
      <c r="H37" s="105">
        <f t="shared" si="1"/>
        <v>95.344702235255625</v>
      </c>
    </row>
    <row r="38" spans="1:11" ht="16.5" x14ac:dyDescent="0.3">
      <c r="A38" s="70" t="s">
        <v>6</v>
      </c>
      <c r="B38" s="153">
        <v>1717.84994199691</v>
      </c>
      <c r="C38" s="153">
        <v>2062.4451544241301</v>
      </c>
      <c r="D38" s="71">
        <v>2577.2465568375901</v>
      </c>
      <c r="E38" s="71">
        <v>3047.5416782709799</v>
      </c>
      <c r="F38" s="72">
        <f>E38*100/B38</f>
        <v>177.40441721751162</v>
      </c>
      <c r="G38" s="72">
        <f>E38*100/C38</f>
        <v>147.76352581952199</v>
      </c>
      <c r="H38" s="106">
        <f t="shared" si="1"/>
        <v>118.24796778506381</v>
      </c>
    </row>
    <row r="39" spans="1:11" ht="16.5" x14ac:dyDescent="0.3">
      <c r="A39" s="222" t="s">
        <v>3</v>
      </c>
      <c r="B39" s="222"/>
      <c r="C39" s="222"/>
      <c r="D39" s="222"/>
      <c r="E39" s="222"/>
      <c r="F39" s="222"/>
      <c r="G39" s="222"/>
      <c r="H39" s="105"/>
      <c r="J39" s="57"/>
    </row>
    <row r="40" spans="1:11" ht="18" customHeight="1" x14ac:dyDescent="0.3">
      <c r="A40" s="102" t="s">
        <v>42</v>
      </c>
      <c r="B40" s="68" t="s">
        <v>24</v>
      </c>
      <c r="C40" s="68" t="s">
        <v>24</v>
      </c>
      <c r="D40" s="68" t="s">
        <v>24</v>
      </c>
      <c r="E40" s="68" t="s">
        <v>24</v>
      </c>
      <c r="F40" s="68" t="s">
        <v>24</v>
      </c>
      <c r="G40" s="75" t="s">
        <v>24</v>
      </c>
      <c r="H40" s="105" t="s">
        <v>24</v>
      </c>
    </row>
    <row r="41" spans="1:11" ht="32.25" customHeight="1" x14ac:dyDescent="0.25">
      <c r="A41" s="91" t="s">
        <v>41</v>
      </c>
      <c r="B41" s="155">
        <v>1575.8727655969101</v>
      </c>
      <c r="C41" s="155">
        <v>1954.27815442413</v>
      </c>
      <c r="D41" s="75">
        <v>2405.42484691965</v>
      </c>
      <c r="E41" s="75">
        <v>2800.4703799270401</v>
      </c>
      <c r="F41" s="75">
        <f>E41*100/B41</f>
        <v>177.70916796485636</v>
      </c>
      <c r="G41" s="75">
        <f>E41*100/C41</f>
        <v>143.29947728204837</v>
      </c>
      <c r="H41" s="104">
        <f>E41*100/D41</f>
        <v>116.42310852127763</v>
      </c>
    </row>
    <row r="42" spans="1:11" ht="33" customHeight="1" x14ac:dyDescent="0.25">
      <c r="A42" s="91" t="s">
        <v>39</v>
      </c>
      <c r="B42" s="155">
        <v>141.97717639999999</v>
      </c>
      <c r="C42" s="155">
        <v>108.167</v>
      </c>
      <c r="D42" s="75">
        <v>160.66999999999999</v>
      </c>
      <c r="E42" s="75">
        <v>235.196</v>
      </c>
      <c r="F42" s="75">
        <f>E42*100/B42</f>
        <v>165.6576119934725</v>
      </c>
      <c r="G42" s="75">
        <f>E42*100/C42</f>
        <v>217.43785073081438</v>
      </c>
      <c r="H42" s="104">
        <f t="shared" si="1"/>
        <v>146.38451484409038</v>
      </c>
      <c r="J42" s="57"/>
    </row>
    <row r="43" spans="1:11" ht="16.5" x14ac:dyDescent="0.25">
      <c r="A43" s="91" t="s">
        <v>40</v>
      </c>
      <c r="B43" s="62" t="s">
        <v>24</v>
      </c>
      <c r="C43" s="55" t="s">
        <v>24</v>
      </c>
      <c r="D43" s="75">
        <v>11.1517099179406</v>
      </c>
      <c r="E43" s="75">
        <v>11.875298343936301</v>
      </c>
      <c r="F43" s="75" t="s">
        <v>24</v>
      </c>
      <c r="G43" s="75" t="s">
        <v>24</v>
      </c>
      <c r="H43" s="104">
        <f t="shared" si="1"/>
        <v>106.48858723299115</v>
      </c>
    </row>
    <row r="44" spans="1:11" ht="21.75" customHeight="1" x14ac:dyDescent="0.25">
      <c r="A44" s="163" t="s">
        <v>28</v>
      </c>
      <c r="B44" s="157">
        <v>496.25449387999998</v>
      </c>
      <c r="C44" s="157">
        <v>498.40640439999999</v>
      </c>
      <c r="D44" s="163">
        <v>457.70429302000002</v>
      </c>
      <c r="E44" s="163">
        <v>505.07403808999999</v>
      </c>
      <c r="F44" s="164">
        <f>E44*100/B44</f>
        <v>101.77722203400997</v>
      </c>
      <c r="G44" s="164">
        <f>E44*100/C44</f>
        <v>101.3377905322117</v>
      </c>
      <c r="H44" s="161">
        <f>E44*100/D44</f>
        <v>110.34942118577202</v>
      </c>
      <c r="J44" s="58"/>
    </row>
    <row r="45" spans="1:11" ht="16.5" x14ac:dyDescent="0.3">
      <c r="A45" s="212" t="s">
        <v>48</v>
      </c>
      <c r="B45" s="213"/>
      <c r="C45" s="213"/>
      <c r="D45" s="213"/>
      <c r="E45" s="213"/>
      <c r="F45" s="213"/>
      <c r="G45" s="214"/>
      <c r="H45" s="105"/>
    </row>
    <row r="46" spans="1:11" ht="33" customHeight="1" x14ac:dyDescent="0.25">
      <c r="A46" s="68" t="s">
        <v>38</v>
      </c>
      <c r="B46" s="155">
        <v>126.89202666</v>
      </c>
      <c r="C46" s="155">
        <v>119.43603873000001</v>
      </c>
      <c r="D46" s="75">
        <v>101.41851192999999</v>
      </c>
      <c r="E46" s="75">
        <v>97.653457299999999</v>
      </c>
      <c r="F46" s="75">
        <f>E46*100/B46</f>
        <v>76.957914433549789</v>
      </c>
      <c r="G46" s="75">
        <f>E46*100/C46</f>
        <v>81.762136737268847</v>
      </c>
      <c r="H46" s="104">
        <f t="shared" si="1"/>
        <v>96.287606120075324</v>
      </c>
    </row>
    <row r="47" spans="1:11" ht="32.25" customHeight="1" x14ac:dyDescent="0.25">
      <c r="A47" s="70" t="s">
        <v>25</v>
      </c>
      <c r="B47" s="165">
        <v>483.91</v>
      </c>
      <c r="C47" s="165">
        <v>520.78</v>
      </c>
      <c r="D47" s="72">
        <v>480.14</v>
      </c>
      <c r="E47" s="72">
        <v>449.56</v>
      </c>
      <c r="F47" s="71">
        <f>E47*100/B47</f>
        <v>92.901572606476407</v>
      </c>
      <c r="G47" s="71">
        <f>E47*100/C47</f>
        <v>86.324359614424523</v>
      </c>
      <c r="H47" s="108">
        <f t="shared" si="1"/>
        <v>93.63102428458366</v>
      </c>
    </row>
    <row r="48" spans="1:11" ht="25.5" customHeight="1" x14ac:dyDescent="0.25">
      <c r="A48" s="210" t="s">
        <v>80</v>
      </c>
      <c r="B48" s="211"/>
      <c r="C48" s="211"/>
      <c r="D48" s="210"/>
      <c r="E48" s="210"/>
      <c r="F48" s="210"/>
      <c r="G48" s="210"/>
    </row>
  </sheetData>
  <mergeCells count="14">
    <mergeCell ref="A2:H2"/>
    <mergeCell ref="A1:H1"/>
    <mergeCell ref="A10:G10"/>
    <mergeCell ref="A16:G16"/>
    <mergeCell ref="A8:G8"/>
    <mergeCell ref="A6:H6"/>
    <mergeCell ref="C3:D3"/>
    <mergeCell ref="A48:G48"/>
    <mergeCell ref="A45:G45"/>
    <mergeCell ref="A22:G22"/>
    <mergeCell ref="A33:G33"/>
    <mergeCell ref="A29:G29"/>
    <mergeCell ref="A39:G39"/>
    <mergeCell ref="A24:H24"/>
  </mergeCells>
  <pageMargins left="0.27083333333333331" right="6.25E-2" top="8.3333333333333329E-2" bottom="7.2916666666666671E-2" header="0.2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showRuler="0" view="pageLayout" topLeftCell="A10" zoomScale="118" zoomScalePageLayoutView="118" workbookViewId="0">
      <selection activeCell="F24" sqref="F24"/>
    </sheetView>
  </sheetViews>
  <sheetFormatPr defaultRowHeight="15" x14ac:dyDescent="0.25"/>
  <cols>
    <col min="1" max="1" width="51.85546875" customWidth="1"/>
    <col min="2" max="2" width="12.140625" customWidth="1"/>
    <col min="3" max="4" width="11.5703125" customWidth="1"/>
    <col min="5" max="5" width="11.140625" customWidth="1"/>
    <col min="6" max="6" width="14.7109375" customWidth="1"/>
    <col min="7" max="7" width="15" customWidth="1"/>
    <col min="8" max="8" width="14.42578125" customWidth="1"/>
  </cols>
  <sheetData>
    <row r="1" spans="1:10" ht="19.5" customHeight="1" x14ac:dyDescent="0.3">
      <c r="A1" s="132" t="s">
        <v>33</v>
      </c>
      <c r="B1" s="132"/>
      <c r="C1" s="132"/>
      <c r="D1" s="132"/>
      <c r="E1" s="132"/>
      <c r="F1" s="132"/>
      <c r="G1" s="132"/>
      <c r="H1" s="132"/>
    </row>
    <row r="2" spans="1:10" ht="33.75" customHeight="1" x14ac:dyDescent="0.25">
      <c r="A2" s="230" t="s">
        <v>126</v>
      </c>
      <c r="B2" s="230"/>
      <c r="C2" s="230"/>
      <c r="D2" s="230"/>
      <c r="E2" s="230"/>
      <c r="F2" s="230"/>
      <c r="G2" s="230"/>
      <c r="H2" s="230"/>
    </row>
    <row r="3" spans="1:10" ht="124.5" customHeight="1" x14ac:dyDescent="0.3">
      <c r="A3" s="103"/>
      <c r="B3" s="97" t="s">
        <v>119</v>
      </c>
      <c r="C3" s="97" t="s">
        <v>120</v>
      </c>
      <c r="D3" s="97" t="s">
        <v>115</v>
      </c>
      <c r="E3" s="97" t="s">
        <v>121</v>
      </c>
      <c r="F3" s="5" t="s">
        <v>127</v>
      </c>
      <c r="G3" s="5" t="s">
        <v>128</v>
      </c>
      <c r="H3" s="5" t="s">
        <v>129</v>
      </c>
    </row>
    <row r="4" spans="1:10" ht="20.25" customHeight="1" x14ac:dyDescent="0.25">
      <c r="A4" s="8" t="s">
        <v>5</v>
      </c>
      <c r="B4" s="207">
        <v>3492.2316200221499</v>
      </c>
      <c r="C4" s="207">
        <v>4331.6393269703703</v>
      </c>
      <c r="D4" s="77">
        <v>4209.8379084366798</v>
      </c>
      <c r="E4" s="77">
        <v>4079.9281233192701</v>
      </c>
      <c r="F4" s="77"/>
      <c r="G4" s="77"/>
      <c r="H4" s="134"/>
      <c r="J4" s="95"/>
    </row>
    <row r="5" spans="1:10" ht="16.5" x14ac:dyDescent="0.3">
      <c r="A5" s="9" t="s">
        <v>31</v>
      </c>
      <c r="B5" s="166">
        <v>100</v>
      </c>
      <c r="C5" s="166">
        <v>100</v>
      </c>
      <c r="D5" s="133">
        <v>100</v>
      </c>
      <c r="E5" s="133">
        <v>100</v>
      </c>
      <c r="F5" s="78"/>
      <c r="G5" s="78"/>
      <c r="H5" s="111"/>
    </row>
    <row r="6" spans="1:10" ht="16.5" x14ac:dyDescent="0.3">
      <c r="A6" s="2" t="s">
        <v>1</v>
      </c>
      <c r="B6" s="167"/>
      <c r="C6" s="167"/>
      <c r="D6" s="79"/>
      <c r="E6" s="79"/>
      <c r="F6" s="79"/>
      <c r="G6" s="79"/>
      <c r="H6" s="76"/>
    </row>
    <row r="7" spans="1:10" ht="16.5" x14ac:dyDescent="0.3">
      <c r="A7" s="2" t="s">
        <v>6</v>
      </c>
      <c r="B7" s="168">
        <v>23.8038267755691</v>
      </c>
      <c r="C7" s="168">
        <v>24.796159293166099</v>
      </c>
      <c r="D7" s="76">
        <v>29.393985913807299</v>
      </c>
      <c r="E7" s="76">
        <v>33.580317973074401</v>
      </c>
      <c r="F7" s="79">
        <f>E7-B7</f>
        <v>9.776491197505301</v>
      </c>
      <c r="G7" s="80">
        <f>E7-C7</f>
        <v>8.7841586799083018</v>
      </c>
      <c r="H7" s="76">
        <f t="shared" ref="H7:H21" si="0">E7-D7</f>
        <v>4.1863320592671016</v>
      </c>
    </row>
    <row r="8" spans="1:10" ht="16.5" x14ac:dyDescent="0.3">
      <c r="A8" s="2" t="s">
        <v>2</v>
      </c>
      <c r="B8" s="168">
        <v>76.196173224430893</v>
      </c>
      <c r="C8" s="168">
        <v>75.203840706833901</v>
      </c>
      <c r="D8" s="76">
        <v>70.606014086192701</v>
      </c>
      <c r="E8" s="76">
        <v>66.419682026925599</v>
      </c>
      <c r="F8" s="80">
        <f>E8-B8</f>
        <v>-9.7764911975052939</v>
      </c>
      <c r="G8" s="80">
        <f>E8-C8</f>
        <v>-8.7841586799083018</v>
      </c>
      <c r="H8" s="112">
        <f t="shared" si="0"/>
        <v>-4.1863320592671016</v>
      </c>
    </row>
    <row r="9" spans="1:10" ht="16.5" x14ac:dyDescent="0.3">
      <c r="A9" s="9" t="s">
        <v>32</v>
      </c>
      <c r="B9" s="166">
        <v>100</v>
      </c>
      <c r="C9" s="166">
        <v>100</v>
      </c>
      <c r="D9" s="133">
        <v>100</v>
      </c>
      <c r="E9" s="133">
        <v>100</v>
      </c>
      <c r="F9" s="78"/>
      <c r="G9" s="90"/>
      <c r="H9" s="111"/>
    </row>
    <row r="10" spans="1:10" ht="16.5" x14ac:dyDescent="0.3">
      <c r="A10" s="2" t="s">
        <v>1</v>
      </c>
      <c r="B10" s="167"/>
      <c r="C10" s="167"/>
      <c r="D10" s="79"/>
      <c r="E10" s="79"/>
      <c r="F10" s="79"/>
      <c r="G10" s="80"/>
      <c r="H10" s="76"/>
    </row>
    <row r="11" spans="1:10" ht="16.5" x14ac:dyDescent="0.3">
      <c r="A11" s="2" t="s">
        <v>7</v>
      </c>
      <c r="B11" s="168">
        <v>62.752731479485398</v>
      </c>
      <c r="C11" s="168">
        <v>55.283362491857098</v>
      </c>
      <c r="D11" s="76">
        <v>51.107756883540702</v>
      </c>
      <c r="E11" s="76">
        <v>48.174850702885699</v>
      </c>
      <c r="F11" s="169">
        <f>E11-B11</f>
        <v>-14.577880776599699</v>
      </c>
      <c r="G11" s="169">
        <f>E11-C11</f>
        <v>-7.1085117889713985</v>
      </c>
      <c r="H11" s="170">
        <f t="shared" si="0"/>
        <v>-2.932906180655003</v>
      </c>
    </row>
    <row r="12" spans="1:10" ht="16.5" x14ac:dyDescent="0.3">
      <c r="A12" s="2" t="s">
        <v>8</v>
      </c>
      <c r="B12" s="168">
        <v>0</v>
      </c>
      <c r="C12" s="168">
        <v>0</v>
      </c>
      <c r="D12" s="79" t="s">
        <v>24</v>
      </c>
      <c r="E12" s="79" t="s">
        <v>24</v>
      </c>
      <c r="F12" s="79" t="s">
        <v>24</v>
      </c>
      <c r="G12" s="79" t="s">
        <v>24</v>
      </c>
      <c r="H12" s="76" t="s">
        <v>24</v>
      </c>
    </row>
    <row r="13" spans="1:10" ht="16.5" x14ac:dyDescent="0.3">
      <c r="A13" s="2" t="s">
        <v>9</v>
      </c>
      <c r="B13" s="168">
        <v>21.930334334328698</v>
      </c>
      <c r="C13" s="168">
        <v>23.5742890605394</v>
      </c>
      <c r="D13" s="76">
        <v>28.715750090457</v>
      </c>
      <c r="E13" s="76">
        <v>32.328250452778498</v>
      </c>
      <c r="F13" s="79">
        <f>E13-B13</f>
        <v>10.3979161184498</v>
      </c>
      <c r="G13" s="80">
        <f>E13-C13</f>
        <v>8.7539613922390984</v>
      </c>
      <c r="H13" s="76">
        <f>E13-D13</f>
        <v>3.612500362321498</v>
      </c>
    </row>
    <row r="14" spans="1:10" ht="16.5" x14ac:dyDescent="0.3">
      <c r="A14" s="2" t="s">
        <v>10</v>
      </c>
      <c r="B14" s="168">
        <v>15.209964763638199</v>
      </c>
      <c r="C14" s="168">
        <v>21.039724944907299</v>
      </c>
      <c r="D14" s="76">
        <v>19.9590819949651</v>
      </c>
      <c r="E14" s="76">
        <v>19.282937743519501</v>
      </c>
      <c r="F14" s="75">
        <f>E14-B14</f>
        <v>4.0729729798813015</v>
      </c>
      <c r="G14" s="80">
        <f>E14-C14</f>
        <v>-1.7567872013877981</v>
      </c>
      <c r="H14" s="110">
        <f t="shared" si="0"/>
        <v>-0.67614425144559931</v>
      </c>
    </row>
    <row r="15" spans="1:10" ht="16.5" x14ac:dyDescent="0.3">
      <c r="A15" s="2" t="s">
        <v>11</v>
      </c>
      <c r="B15" s="168">
        <v>0.10696942254767799</v>
      </c>
      <c r="C15" s="168">
        <v>0.102623502696188</v>
      </c>
      <c r="D15" s="109">
        <v>9.0223663816512104E-2</v>
      </c>
      <c r="E15" s="109">
        <v>8.3109307300878996E-2</v>
      </c>
      <c r="F15" s="169">
        <f>E15-B15</f>
        <v>-2.3860115246798999E-2</v>
      </c>
      <c r="G15" s="169">
        <f>E15-C15</f>
        <v>-1.9514195395309006E-2</v>
      </c>
      <c r="H15" s="171">
        <f>E15-D15</f>
        <v>-7.1143565156331079E-3</v>
      </c>
    </row>
    <row r="16" spans="1:10" ht="16.5" x14ac:dyDescent="0.3">
      <c r="A16" s="2" t="s">
        <v>12</v>
      </c>
      <c r="B16" s="168">
        <v>0</v>
      </c>
      <c r="C16" s="168">
        <v>0</v>
      </c>
      <c r="D16" s="76">
        <v>0.127187367220709</v>
      </c>
      <c r="E16" s="76">
        <v>0.13085179351533999</v>
      </c>
      <c r="F16" s="169" t="s">
        <v>24</v>
      </c>
      <c r="G16" s="169" t="s">
        <v>24</v>
      </c>
      <c r="H16" s="171">
        <f>E16-D16</f>
        <v>3.6644262946309847E-3</v>
      </c>
    </row>
    <row r="17" spans="1:9" ht="30" customHeight="1" x14ac:dyDescent="0.25">
      <c r="A17" s="99" t="s">
        <v>13</v>
      </c>
      <c r="B17" s="166">
        <v>100</v>
      </c>
      <c r="C17" s="166">
        <v>100</v>
      </c>
      <c r="D17" s="133">
        <v>100</v>
      </c>
      <c r="E17" s="133">
        <v>100</v>
      </c>
      <c r="F17" s="78"/>
      <c r="G17" s="90"/>
      <c r="H17" s="111"/>
    </row>
    <row r="18" spans="1:9" ht="16.5" x14ac:dyDescent="0.3">
      <c r="A18" s="2" t="s">
        <v>1</v>
      </c>
      <c r="B18" s="167"/>
      <c r="C18" s="167"/>
      <c r="D18" s="79"/>
      <c r="E18" s="79"/>
      <c r="F18" s="79"/>
      <c r="G18" s="80"/>
      <c r="H18" s="76"/>
    </row>
    <row r="19" spans="1:9" ht="16.5" x14ac:dyDescent="0.3">
      <c r="A19" s="2" t="s">
        <v>14</v>
      </c>
      <c r="B19" s="168">
        <v>1.08549143140052</v>
      </c>
      <c r="C19" s="168">
        <v>1.1044201603336099</v>
      </c>
      <c r="D19" s="76">
        <v>1.19644487734456</v>
      </c>
      <c r="E19" s="76">
        <v>1.33309721494191</v>
      </c>
      <c r="F19" s="75">
        <f>E19-B19</f>
        <v>0.24760578354139007</v>
      </c>
      <c r="G19" s="75">
        <f>E19-C19</f>
        <v>0.22867705460830012</v>
      </c>
      <c r="H19" s="172">
        <f>E19-D19</f>
        <v>0.13665233759735007</v>
      </c>
    </row>
    <row r="20" spans="1:9" ht="16.5" x14ac:dyDescent="0.3">
      <c r="A20" s="2" t="s">
        <v>15</v>
      </c>
      <c r="B20" s="168">
        <v>6.0553571472060304</v>
      </c>
      <c r="C20" s="168">
        <v>6.2550409105622498</v>
      </c>
      <c r="D20" s="76">
        <v>9.1081644077453205</v>
      </c>
      <c r="E20" s="76">
        <v>10.243944356847701</v>
      </c>
      <c r="F20" s="75">
        <f>E20-B20</f>
        <v>4.1885872096416703</v>
      </c>
      <c r="G20" s="75">
        <f>E20-C20</f>
        <v>3.9889034462854509</v>
      </c>
      <c r="H20" s="110">
        <f t="shared" si="0"/>
        <v>1.1357799491023801</v>
      </c>
    </row>
    <row r="21" spans="1:9" ht="16.5" x14ac:dyDescent="0.3">
      <c r="A21" s="2" t="s">
        <v>16</v>
      </c>
      <c r="B21" s="168">
        <v>92.859151421393406</v>
      </c>
      <c r="C21" s="168">
        <v>92.640538929104196</v>
      </c>
      <c r="D21" s="76">
        <v>89.695390714910104</v>
      </c>
      <c r="E21" s="76">
        <v>88.422958428210407</v>
      </c>
      <c r="F21" s="80">
        <f>E21-B21</f>
        <v>-4.4361929931829991</v>
      </c>
      <c r="G21" s="80">
        <f>E21-C21</f>
        <v>-4.2175805008937886</v>
      </c>
      <c r="H21" s="112">
        <f t="shared" si="0"/>
        <v>-1.2724322866996971</v>
      </c>
    </row>
    <row r="22" spans="1:9" ht="16.5" x14ac:dyDescent="0.3">
      <c r="A22" s="9" t="s">
        <v>17</v>
      </c>
      <c r="B22" s="166">
        <v>100</v>
      </c>
      <c r="C22" s="166">
        <v>100</v>
      </c>
      <c r="D22" s="133">
        <v>100</v>
      </c>
      <c r="E22" s="133">
        <v>100</v>
      </c>
      <c r="F22" s="78"/>
      <c r="G22" s="90"/>
      <c r="H22" s="111"/>
      <c r="I22" s="95"/>
    </row>
    <row r="23" spans="1:9" ht="16.5" x14ac:dyDescent="0.3">
      <c r="A23" s="2" t="s">
        <v>1</v>
      </c>
      <c r="B23" s="167"/>
      <c r="C23" s="167"/>
      <c r="D23" s="79"/>
      <c r="E23" s="79"/>
      <c r="F23" s="79"/>
      <c r="G23" s="80"/>
      <c r="H23" s="76"/>
    </row>
    <row r="24" spans="1:9" ht="16.5" x14ac:dyDescent="0.3">
      <c r="A24" s="2" t="s">
        <v>18</v>
      </c>
      <c r="B24" s="168">
        <v>19.1982441916706</v>
      </c>
      <c r="C24" s="168">
        <v>17.738468298620901</v>
      </c>
      <c r="D24" s="76">
        <v>17.055253400285501</v>
      </c>
      <c r="E24" s="76">
        <v>16.9614932797272</v>
      </c>
      <c r="F24" s="80">
        <f>E24-B24</f>
        <v>-2.2367509119433997</v>
      </c>
      <c r="G24" s="80">
        <f>E24-C24</f>
        <v>-0.77697501889370102</v>
      </c>
      <c r="H24" s="112">
        <f>E24-D24</f>
        <v>-9.3760120558300741E-2</v>
      </c>
    </row>
    <row r="25" spans="1:9" ht="16.5" x14ac:dyDescent="0.3">
      <c r="A25" s="2" t="s">
        <v>19</v>
      </c>
      <c r="B25" s="168">
        <v>80.801755808329403</v>
      </c>
      <c r="C25" s="168">
        <v>82.261531701379099</v>
      </c>
      <c r="D25" s="76">
        <v>82.944746599714506</v>
      </c>
      <c r="E25" s="76">
        <v>83.038506720272807</v>
      </c>
      <c r="F25" s="80">
        <f>E25-B25</f>
        <v>2.2367509119434033</v>
      </c>
      <c r="G25" s="75">
        <f>E25-C25</f>
        <v>0.77697501889370812</v>
      </c>
      <c r="H25" s="68">
        <f>E25-D25</f>
        <v>9.3760120558300741E-2</v>
      </c>
    </row>
    <row r="26" spans="1:9" ht="22.5" customHeight="1" x14ac:dyDescent="0.25">
      <c r="A26" s="210" t="s">
        <v>80</v>
      </c>
      <c r="B26" s="211"/>
      <c r="C26" s="211"/>
      <c r="D26" s="210"/>
      <c r="E26" s="210"/>
      <c r="F26" s="210"/>
      <c r="G26" s="210"/>
      <c r="H26" s="210"/>
    </row>
  </sheetData>
  <mergeCells count="2">
    <mergeCell ref="A2:H2"/>
    <mergeCell ref="A26:H26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showRowColHeaders="0" showRuler="0" view="pageLayout" zoomScale="136" zoomScalePageLayoutView="136" workbookViewId="0">
      <selection activeCell="B11" sqref="B11"/>
    </sheetView>
  </sheetViews>
  <sheetFormatPr defaultRowHeight="15" x14ac:dyDescent="0.25"/>
  <cols>
    <col min="1" max="1" width="62.5703125" customWidth="1"/>
    <col min="2" max="2" width="11.42578125" customWidth="1"/>
    <col min="3" max="4" width="10.42578125" customWidth="1"/>
    <col min="5" max="5" width="11.140625" customWidth="1"/>
    <col min="6" max="7" width="12" customWidth="1"/>
  </cols>
  <sheetData>
    <row r="1" spans="1:8" ht="17.25" customHeight="1" x14ac:dyDescent="0.3">
      <c r="A1" s="132" t="s">
        <v>62</v>
      </c>
      <c r="B1" s="132"/>
      <c r="C1" s="132"/>
      <c r="D1" s="132"/>
      <c r="E1" s="132"/>
      <c r="F1" s="132"/>
      <c r="G1" s="132"/>
    </row>
    <row r="2" spans="1:8" ht="17.25" customHeight="1" x14ac:dyDescent="0.25">
      <c r="A2" s="231" t="s">
        <v>116</v>
      </c>
      <c r="B2" s="231"/>
      <c r="C2" s="231"/>
      <c r="D2" s="231"/>
      <c r="E2" s="231"/>
      <c r="F2" s="231"/>
      <c r="G2" s="231"/>
      <c r="H2" s="231"/>
    </row>
    <row r="3" spans="1:8" ht="17.25" customHeight="1" x14ac:dyDescent="0.25">
      <c r="A3" s="93" t="s">
        <v>130</v>
      </c>
      <c r="B3" s="93"/>
      <c r="C3" s="93"/>
      <c r="D3" s="93"/>
      <c r="E3" s="93"/>
      <c r="F3" s="93"/>
      <c r="G3" s="93"/>
    </row>
    <row r="4" spans="1:8" ht="20.25" customHeight="1" x14ac:dyDescent="0.3">
      <c r="A4" s="7" t="s">
        <v>34</v>
      </c>
      <c r="B4" s="7"/>
      <c r="C4" s="7"/>
      <c r="D4" s="7"/>
      <c r="E4" s="7"/>
      <c r="F4" s="3"/>
      <c r="G4" s="3"/>
    </row>
    <row r="5" spans="1:8" ht="173.25" customHeight="1" x14ac:dyDescent="0.3">
      <c r="A5" s="1"/>
      <c r="B5" s="97" t="s">
        <v>119</v>
      </c>
      <c r="C5" s="97" t="s">
        <v>120</v>
      </c>
      <c r="D5" s="97" t="s">
        <v>115</v>
      </c>
      <c r="E5" s="97" t="s">
        <v>121</v>
      </c>
      <c r="F5" s="5" t="s">
        <v>127</v>
      </c>
      <c r="G5" s="5" t="s">
        <v>128</v>
      </c>
      <c r="H5" s="5" t="s">
        <v>129</v>
      </c>
    </row>
    <row r="6" spans="1:8" ht="42.75" customHeight="1" x14ac:dyDescent="0.25">
      <c r="A6" s="10" t="s">
        <v>20</v>
      </c>
      <c r="B6" s="173">
        <v>4.5599999999999996</v>
      </c>
      <c r="C6" s="173">
        <v>4.2699999999999996</v>
      </c>
      <c r="D6" s="83">
        <v>4.68</v>
      </c>
      <c r="E6" s="83">
        <v>5.17</v>
      </c>
      <c r="F6" s="83">
        <f>E6-B6</f>
        <v>0.61000000000000032</v>
      </c>
      <c r="G6" s="83">
        <f>E6-C6</f>
        <v>0.90000000000000036</v>
      </c>
      <c r="H6" s="83">
        <f>E6-D6</f>
        <v>0.49000000000000021</v>
      </c>
    </row>
    <row r="7" spans="1:8" ht="34.5" customHeight="1" x14ac:dyDescent="0.25">
      <c r="A7" s="4" t="s">
        <v>49</v>
      </c>
      <c r="B7" s="154">
        <v>1.99</v>
      </c>
      <c r="C7" s="154">
        <v>1.52</v>
      </c>
      <c r="D7" s="81">
        <v>1.54</v>
      </c>
      <c r="E7" s="81">
        <v>1.79</v>
      </c>
      <c r="F7" s="84">
        <f>E7-B7</f>
        <v>-0.19999999999999996</v>
      </c>
      <c r="G7" s="81">
        <f t="shared" ref="G7:G11" si="0">E7-C7</f>
        <v>0.27</v>
      </c>
      <c r="H7" s="112">
        <f t="shared" ref="H7" si="1">E7-D7</f>
        <v>0.25</v>
      </c>
    </row>
    <row r="8" spans="1:8" ht="34.5" customHeight="1" x14ac:dyDescent="0.25">
      <c r="A8" s="4" t="s">
        <v>21</v>
      </c>
      <c r="B8" s="154">
        <v>0</v>
      </c>
      <c r="C8" s="154">
        <v>0</v>
      </c>
      <c r="D8" s="81" t="s">
        <v>24</v>
      </c>
      <c r="E8" s="81" t="s">
        <v>24</v>
      </c>
      <c r="F8" s="81" t="s">
        <v>24</v>
      </c>
      <c r="G8" s="81" t="s">
        <v>24</v>
      </c>
      <c r="H8" s="110" t="s">
        <v>24</v>
      </c>
    </row>
    <row r="9" spans="1:8" ht="35.25" customHeight="1" x14ac:dyDescent="0.25">
      <c r="A9" s="4" t="s">
        <v>22</v>
      </c>
      <c r="B9" s="154">
        <v>11.02</v>
      </c>
      <c r="C9" s="154">
        <v>10.08</v>
      </c>
      <c r="D9" s="81">
        <v>10.08</v>
      </c>
      <c r="E9" s="81">
        <v>10.3553077725959</v>
      </c>
      <c r="F9" s="84">
        <f>E9-B9</f>
        <v>-0.66469222740409961</v>
      </c>
      <c r="G9" s="81">
        <f>E9-C9</f>
        <v>0.27530777259589989</v>
      </c>
      <c r="H9" s="112">
        <f>E9-D9</f>
        <v>0.27530777259589989</v>
      </c>
    </row>
    <row r="10" spans="1:8" ht="35.25" customHeight="1" x14ac:dyDescent="0.25">
      <c r="A10" s="4" t="s">
        <v>23</v>
      </c>
      <c r="B10" s="154">
        <v>5.89</v>
      </c>
      <c r="C10" s="154">
        <v>5</v>
      </c>
      <c r="D10" s="112">
        <v>5</v>
      </c>
      <c r="E10" s="112">
        <v>5</v>
      </c>
      <c r="F10" s="84">
        <f>E10-B10</f>
        <v>-0.88999999999999968</v>
      </c>
      <c r="G10" s="81">
        <f t="shared" si="0"/>
        <v>0</v>
      </c>
      <c r="H10" s="110">
        <f>E10-D10</f>
        <v>0</v>
      </c>
    </row>
    <row r="11" spans="1:8" ht="35.25" customHeight="1" x14ac:dyDescent="0.25">
      <c r="A11" s="4" t="s">
        <v>60</v>
      </c>
      <c r="B11" s="154">
        <v>1</v>
      </c>
      <c r="C11" s="154">
        <v>1</v>
      </c>
      <c r="D11" s="81">
        <v>1</v>
      </c>
      <c r="E11" s="81">
        <v>1</v>
      </c>
      <c r="F11" s="84">
        <f>E11-B11</f>
        <v>0</v>
      </c>
      <c r="G11" s="81">
        <f t="shared" si="0"/>
        <v>0</v>
      </c>
      <c r="H11" s="110">
        <f>E11-D11</f>
        <v>0</v>
      </c>
    </row>
    <row r="12" spans="1:8" ht="33" customHeight="1" x14ac:dyDescent="0.25">
      <c r="A12" s="4" t="s">
        <v>61</v>
      </c>
      <c r="B12" s="154">
        <v>0</v>
      </c>
      <c r="C12" s="154">
        <v>0</v>
      </c>
      <c r="D12" s="81" t="s">
        <v>24</v>
      </c>
      <c r="E12" s="81" t="s">
        <v>24</v>
      </c>
      <c r="F12" s="81" t="s">
        <v>24</v>
      </c>
      <c r="G12" s="81" t="s">
        <v>24</v>
      </c>
      <c r="H12" s="110" t="s">
        <v>24</v>
      </c>
    </row>
    <row r="14" spans="1:8" ht="29.25" customHeight="1" x14ac:dyDescent="0.25">
      <c r="A14" s="211" t="s">
        <v>80</v>
      </c>
      <c r="B14" s="211"/>
      <c r="C14" s="211"/>
      <c r="D14" s="211"/>
      <c r="E14" s="211"/>
      <c r="F14" s="211"/>
      <c r="G14" s="211"/>
      <c r="H14" s="211"/>
    </row>
  </sheetData>
  <mergeCells count="2">
    <mergeCell ref="A14:H14"/>
    <mergeCell ref="A2:H2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showRuler="0" topLeftCell="A2" zoomScaleNormal="100" zoomScaleSheetLayoutView="95" zoomScalePageLayoutView="66" workbookViewId="0">
      <selection activeCell="K10" sqref="K10"/>
    </sheetView>
  </sheetViews>
  <sheetFormatPr defaultRowHeight="15" x14ac:dyDescent="0.25"/>
  <cols>
    <col min="1" max="1" width="37.42578125" customWidth="1"/>
    <col min="2" max="2" width="13.85546875" customWidth="1"/>
    <col min="3" max="3" width="12.7109375" customWidth="1"/>
    <col min="4" max="6" width="11.7109375" customWidth="1"/>
    <col min="7" max="7" width="14.5703125" customWidth="1"/>
    <col min="8" max="8" width="13.7109375" customWidth="1"/>
    <col min="9" max="9" width="12" customWidth="1"/>
    <col min="14" max="14" width="10.5703125" bestFit="1" customWidth="1"/>
  </cols>
  <sheetData>
    <row r="1" spans="1:16" hidden="1" x14ac:dyDescent="0.25"/>
    <row r="2" spans="1:16" ht="19.5" customHeight="1" x14ac:dyDescent="0.25">
      <c r="A2" s="233"/>
      <c r="B2" s="233"/>
      <c r="C2" s="233"/>
      <c r="D2" s="233"/>
      <c r="E2" s="233"/>
      <c r="F2" s="233"/>
      <c r="G2" s="233"/>
      <c r="H2" s="233"/>
    </row>
    <row r="3" spans="1:16" ht="42" customHeight="1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</row>
    <row r="4" spans="1:16" ht="7.5" customHeight="1" x14ac:dyDescent="0.25">
      <c r="A4" s="232"/>
      <c r="B4" s="232"/>
      <c r="C4" s="232"/>
      <c r="D4" s="232"/>
      <c r="E4" s="232"/>
      <c r="F4" s="232"/>
      <c r="G4" s="232"/>
      <c r="H4" s="232"/>
    </row>
    <row r="5" spans="1:16" ht="16.5" x14ac:dyDescent="0.25">
      <c r="A5" s="12"/>
      <c r="B5" s="12"/>
      <c r="C5" s="12"/>
      <c r="D5" s="12"/>
      <c r="E5" s="12"/>
      <c r="F5" s="12"/>
      <c r="G5" s="12"/>
      <c r="H5" s="12"/>
    </row>
    <row r="6" spans="1:16" ht="4.5" customHeight="1" x14ac:dyDescent="0.25"/>
    <row r="7" spans="1:16" ht="181.5" customHeight="1" x14ac:dyDescent="0.25">
      <c r="A7" s="5"/>
      <c r="B7" s="5" t="s">
        <v>132</v>
      </c>
      <c r="C7" s="5" t="s">
        <v>133</v>
      </c>
      <c r="D7" s="5" t="s">
        <v>118</v>
      </c>
      <c r="E7" s="5" t="s">
        <v>134</v>
      </c>
      <c r="F7" s="5" t="s">
        <v>135</v>
      </c>
      <c r="G7" s="5" t="s">
        <v>136</v>
      </c>
      <c r="H7" s="5" t="s">
        <v>137</v>
      </c>
      <c r="I7" s="5" t="s">
        <v>138</v>
      </c>
    </row>
    <row r="8" spans="1:16" ht="38.25" customHeight="1" x14ac:dyDescent="0.25">
      <c r="A8" s="14" t="s">
        <v>35</v>
      </c>
      <c r="B8" s="85">
        <v>43.46</v>
      </c>
      <c r="C8" s="87">
        <v>32.799999999999997</v>
      </c>
      <c r="D8" s="51">
        <v>2.0455337099999999</v>
      </c>
      <c r="E8" s="51">
        <v>15.4823194</v>
      </c>
      <c r="F8" s="51">
        <v>31.037960160000001</v>
      </c>
      <c r="G8" s="51">
        <f>D8/B8*100</f>
        <v>4.7067043488265075</v>
      </c>
      <c r="H8" s="51">
        <f>D8/C8*100</f>
        <v>6.2363832621951225</v>
      </c>
      <c r="I8" s="51">
        <f>E8*100/D8</f>
        <v>756.88409945588228</v>
      </c>
      <c r="J8" s="94"/>
      <c r="K8" s="94"/>
      <c r="L8" s="94"/>
      <c r="N8" s="58"/>
      <c r="P8" s="94"/>
    </row>
    <row r="9" spans="1:16" ht="36.75" customHeight="1" x14ac:dyDescent="0.25">
      <c r="A9" s="14" t="s">
        <v>36</v>
      </c>
      <c r="B9" s="85">
        <v>80.040000000000006</v>
      </c>
      <c r="C9" s="86">
        <v>90.95</v>
      </c>
      <c r="D9" s="51">
        <v>16.728050169999999</v>
      </c>
      <c r="E9" s="51">
        <v>14.8727216</v>
      </c>
      <c r="F9" s="51">
        <v>84.032780950000003</v>
      </c>
      <c r="G9" s="51">
        <f>D9/B9*100</f>
        <v>20.899612906046976</v>
      </c>
      <c r="H9" s="51">
        <f>D9/C9*100</f>
        <v>18.392578526663002</v>
      </c>
      <c r="I9" s="51">
        <f>E9*100/D9</f>
        <v>88.908877298040764</v>
      </c>
      <c r="J9" s="94"/>
      <c r="K9" s="95">
        <f>F8+F9</f>
        <v>115.07074111</v>
      </c>
      <c r="L9" s="94"/>
    </row>
    <row r="10" spans="1:16" ht="42" customHeight="1" x14ac:dyDescent="0.25">
      <c r="A10" s="14" t="s">
        <v>37</v>
      </c>
      <c r="B10" s="85">
        <v>318.62</v>
      </c>
      <c r="C10" s="86">
        <v>33.700000000000003</v>
      </c>
      <c r="D10" s="51">
        <v>9.4565115110000004</v>
      </c>
      <c r="E10" s="51">
        <v>4.270863533</v>
      </c>
      <c r="F10" s="51">
        <v>97.689743011000004</v>
      </c>
      <c r="G10" s="51">
        <f>D10/B10*100</f>
        <v>2.9679591711129247</v>
      </c>
      <c r="H10" s="51">
        <f>D10/C10*100</f>
        <v>28.060865017804154</v>
      </c>
      <c r="I10" s="51">
        <f t="shared" ref="I10" si="0">E10*100/D10</f>
        <v>45.163203450152281</v>
      </c>
      <c r="J10" s="94"/>
      <c r="K10" s="94"/>
      <c r="L10" s="94"/>
    </row>
    <row r="12" spans="1:16" ht="39.75" customHeight="1" x14ac:dyDescent="0.25">
      <c r="A12" s="234" t="s">
        <v>80</v>
      </c>
      <c r="B12" s="234"/>
      <c r="C12" s="234"/>
      <c r="D12" s="234"/>
      <c r="E12" s="234"/>
      <c r="F12" s="234"/>
      <c r="G12" s="234"/>
      <c r="H12" s="234"/>
      <c r="I12" s="234"/>
    </row>
    <row r="14" spans="1:16" x14ac:dyDescent="0.25">
      <c r="D14" s="94"/>
      <c r="E14" s="94"/>
      <c r="F14" s="94"/>
    </row>
    <row r="15" spans="1:16" x14ac:dyDescent="0.25">
      <c r="H15" s="94"/>
    </row>
    <row r="16" spans="1:16" x14ac:dyDescent="0.25">
      <c r="H16" s="95"/>
    </row>
    <row r="17" spans="8:8" x14ac:dyDescent="0.25">
      <c r="H17" s="94"/>
    </row>
  </sheetData>
  <mergeCells count="4">
    <mergeCell ref="A4:H4"/>
    <mergeCell ref="A2:H2"/>
    <mergeCell ref="A3:I3"/>
    <mergeCell ref="A12:I1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Ruler="0" showWhiteSpace="0" view="pageLayout" workbookViewId="0">
      <selection activeCell="A4" sqref="A4:E4"/>
    </sheetView>
  </sheetViews>
  <sheetFormatPr defaultRowHeight="15" x14ac:dyDescent="0.2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2" spans="1:10" ht="16.5" x14ac:dyDescent="0.3">
      <c r="A2" s="236" t="s">
        <v>58</v>
      </c>
      <c r="B2" s="236"/>
      <c r="C2" s="236"/>
      <c r="D2" s="236"/>
      <c r="E2" s="236"/>
    </row>
    <row r="3" spans="1:10" ht="35.25" customHeight="1" x14ac:dyDescent="0.25">
      <c r="A3" s="235" t="s">
        <v>139</v>
      </c>
      <c r="B3" s="235"/>
      <c r="C3" s="235"/>
      <c r="D3" s="235"/>
      <c r="E3" s="235"/>
    </row>
    <row r="4" spans="1:10" ht="21" customHeight="1" x14ac:dyDescent="0.3">
      <c r="A4" s="237"/>
      <c r="B4" s="237"/>
      <c r="C4" s="237"/>
      <c r="D4" s="237"/>
      <c r="E4" s="237"/>
    </row>
    <row r="6" spans="1:10" ht="124.5" customHeight="1" x14ac:dyDescent="0.3">
      <c r="A6" s="16"/>
      <c r="B6" s="100" t="s">
        <v>119</v>
      </c>
      <c r="C6" s="98" t="s">
        <v>120</v>
      </c>
      <c r="D6" s="98" t="s">
        <v>140</v>
      </c>
      <c r="E6" s="17" t="s">
        <v>117</v>
      </c>
    </row>
    <row r="7" spans="1:10" ht="21.75" customHeight="1" x14ac:dyDescent="0.25">
      <c r="A7" s="18" t="s">
        <v>51</v>
      </c>
      <c r="B7" s="177"/>
      <c r="C7" s="177"/>
      <c r="D7" s="177"/>
      <c r="E7" s="26"/>
    </row>
    <row r="8" spans="1:10" ht="38.25" customHeight="1" x14ac:dyDescent="0.25">
      <c r="A8" s="21" t="s">
        <v>111</v>
      </c>
      <c r="B8" s="156">
        <v>9</v>
      </c>
      <c r="C8" s="174">
        <v>8.84</v>
      </c>
      <c r="D8" s="175">
        <v>8.23</v>
      </c>
      <c r="E8" s="82" t="s">
        <v>52</v>
      </c>
      <c r="F8" s="94"/>
      <c r="G8" s="94"/>
      <c r="H8" s="94"/>
      <c r="J8" s="94"/>
    </row>
    <row r="9" spans="1:10" ht="57" customHeight="1" x14ac:dyDescent="0.25">
      <c r="A9" s="21" t="s">
        <v>109</v>
      </c>
      <c r="B9" s="156">
        <v>13.39</v>
      </c>
      <c r="C9" s="176">
        <v>12.26</v>
      </c>
      <c r="D9" s="175">
        <v>10.14</v>
      </c>
      <c r="E9" s="82" t="s">
        <v>53</v>
      </c>
      <c r="F9" s="94"/>
      <c r="G9" s="94"/>
      <c r="H9" s="94"/>
      <c r="J9" s="94"/>
    </row>
    <row r="10" spans="1:10" ht="17.25" x14ac:dyDescent="0.25">
      <c r="A10" s="19" t="s">
        <v>54</v>
      </c>
      <c r="B10" s="175"/>
      <c r="C10" s="175"/>
      <c r="D10" s="175"/>
      <c r="E10" s="26"/>
      <c r="F10" s="94"/>
      <c r="H10" s="94"/>
      <c r="J10" s="94"/>
    </row>
    <row r="11" spans="1:10" ht="38.25" customHeight="1" x14ac:dyDescent="0.25">
      <c r="A11" s="21" t="s">
        <v>55</v>
      </c>
      <c r="B11" s="178">
        <v>80.801755808329403</v>
      </c>
      <c r="C11" s="178">
        <v>82.261531701379099</v>
      </c>
      <c r="D11" s="175">
        <v>83.038506720272807</v>
      </c>
      <c r="E11" s="82" t="s">
        <v>56</v>
      </c>
      <c r="F11" s="94"/>
      <c r="G11" s="94"/>
      <c r="H11" s="94"/>
      <c r="I11" s="94"/>
      <c r="J11" s="94"/>
    </row>
    <row r="12" spans="1:10" ht="17.25" x14ac:dyDescent="0.25">
      <c r="A12" s="19" t="s">
        <v>57</v>
      </c>
      <c r="B12" s="175"/>
      <c r="C12" s="175"/>
      <c r="D12" s="175"/>
      <c r="E12" s="26"/>
      <c r="G12" s="94"/>
      <c r="H12" s="94"/>
    </row>
    <row r="13" spans="1:10" ht="24.75" customHeight="1" x14ac:dyDescent="0.25">
      <c r="A13" s="21" t="s">
        <v>59</v>
      </c>
      <c r="B13" s="178">
        <v>23.8038267755691</v>
      </c>
      <c r="C13" s="178">
        <v>24.796159293166099</v>
      </c>
      <c r="D13" s="177">
        <v>33.580317973074401</v>
      </c>
      <c r="E13" s="82" t="s">
        <v>113</v>
      </c>
      <c r="G13" s="94"/>
      <c r="H13" s="94"/>
    </row>
    <row r="14" spans="1:10" x14ac:dyDescent="0.25">
      <c r="B14" s="49"/>
      <c r="C14" s="49"/>
      <c r="D14" s="49"/>
    </row>
    <row r="15" spans="1:10" ht="24.75" customHeight="1" x14ac:dyDescent="0.25">
      <c r="A15" s="210" t="s">
        <v>80</v>
      </c>
      <c r="B15" s="210"/>
      <c r="C15" s="210"/>
      <c r="D15" s="210"/>
      <c r="E15" s="210"/>
      <c r="F15" s="56"/>
      <c r="G15" s="56"/>
      <c r="H15" s="56"/>
    </row>
    <row r="16" spans="1:10" x14ac:dyDescent="0.25">
      <c r="C16" s="94"/>
      <c r="D16" s="94"/>
    </row>
  </sheetData>
  <mergeCells count="4">
    <mergeCell ref="A3:E3"/>
    <mergeCell ref="A2:E2"/>
    <mergeCell ref="A15:E15"/>
    <mergeCell ref="A4:E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zoomScale="93" zoomScaleNormal="93" workbookViewId="0">
      <selection activeCell="J17" sqref="J17"/>
    </sheetView>
  </sheetViews>
  <sheetFormatPr defaultRowHeight="15" x14ac:dyDescent="0.2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10" ht="17.25" x14ac:dyDescent="0.3">
      <c r="A1" s="238" t="s">
        <v>58</v>
      </c>
      <c r="B1" s="238"/>
      <c r="C1" s="238"/>
      <c r="D1" s="238"/>
      <c r="E1" s="238"/>
    </row>
    <row r="2" spans="1:10" ht="32.25" customHeight="1" x14ac:dyDescent="0.25">
      <c r="A2" s="239" t="s">
        <v>141</v>
      </c>
      <c r="B2" s="239"/>
      <c r="C2" s="239"/>
      <c r="D2" s="239"/>
      <c r="E2" s="239"/>
    </row>
    <row r="3" spans="1:10" ht="15.75" customHeight="1" x14ac:dyDescent="0.25">
      <c r="B3" s="22" t="s">
        <v>63</v>
      </c>
    </row>
    <row r="4" spans="1:10" ht="53.25" customHeight="1" x14ac:dyDescent="0.3">
      <c r="A4" s="23"/>
      <c r="B4" s="20" t="s">
        <v>142</v>
      </c>
      <c r="C4" s="20" t="s">
        <v>143</v>
      </c>
      <c r="D4" s="20" t="s">
        <v>144</v>
      </c>
      <c r="E4" s="52" t="s">
        <v>145</v>
      </c>
    </row>
    <row r="5" spans="1:10" ht="34.5" customHeight="1" x14ac:dyDescent="0.25">
      <c r="A5" s="24" t="s">
        <v>64</v>
      </c>
      <c r="B5" s="186">
        <v>205.89</v>
      </c>
      <c r="C5" s="187">
        <v>417.04</v>
      </c>
      <c r="D5" s="114">
        <v>91.810321798372996</v>
      </c>
      <c r="E5" s="115">
        <v>100</v>
      </c>
      <c r="F5" s="57"/>
      <c r="G5" s="58"/>
      <c r="H5" s="58"/>
      <c r="I5" s="58"/>
    </row>
    <row r="6" spans="1:10" ht="18" customHeight="1" x14ac:dyDescent="0.25">
      <c r="A6" s="25" t="s">
        <v>65</v>
      </c>
      <c r="B6" s="116"/>
      <c r="C6" s="117"/>
      <c r="D6" s="116"/>
      <c r="E6" s="118"/>
    </row>
    <row r="7" spans="1:10" ht="19.5" customHeight="1" x14ac:dyDescent="0.25">
      <c r="A7" s="27" t="s">
        <v>66</v>
      </c>
      <c r="B7" s="130">
        <v>89.63</v>
      </c>
      <c r="C7" s="113">
        <v>68.64</v>
      </c>
      <c r="D7" s="119">
        <v>89.173931917800004</v>
      </c>
      <c r="E7" s="144">
        <v>97.128438470825898</v>
      </c>
      <c r="J7" s="128"/>
    </row>
    <row r="8" spans="1:10" ht="16.5" customHeight="1" x14ac:dyDescent="0.25">
      <c r="A8" s="25" t="s">
        <v>65</v>
      </c>
      <c r="B8" s="116"/>
      <c r="C8" s="117"/>
      <c r="D8" s="116"/>
      <c r="E8" s="120"/>
    </row>
    <row r="9" spans="1:10" ht="34.5" x14ac:dyDescent="0.25">
      <c r="A9" s="28" t="s">
        <v>67</v>
      </c>
      <c r="B9" s="121">
        <v>89.63</v>
      </c>
      <c r="C9" s="122">
        <v>68.64</v>
      </c>
      <c r="D9" s="184">
        <v>89.173931917800004</v>
      </c>
      <c r="E9" s="123"/>
      <c r="H9" s="58"/>
    </row>
    <row r="10" spans="1:10" ht="17.25" x14ac:dyDescent="0.25">
      <c r="A10" s="25" t="s">
        <v>68</v>
      </c>
      <c r="B10" s="116"/>
      <c r="C10" s="117"/>
      <c r="D10" s="117"/>
      <c r="E10" s="116"/>
    </row>
    <row r="11" spans="1:10" ht="17.25" x14ac:dyDescent="0.25">
      <c r="A11" s="29" t="s">
        <v>69</v>
      </c>
      <c r="B11" s="121">
        <v>171.66</v>
      </c>
      <c r="C11" s="124">
        <v>179.01</v>
      </c>
      <c r="D11" s="183">
        <v>193.69145001390001</v>
      </c>
      <c r="E11" s="123"/>
    </row>
    <row r="12" spans="1:10" ht="17.25" x14ac:dyDescent="0.25">
      <c r="A12" s="29" t="s">
        <v>70</v>
      </c>
      <c r="B12" s="141">
        <v>-82.02</v>
      </c>
      <c r="C12" s="141">
        <v>-110.37</v>
      </c>
      <c r="D12" s="206">
        <v>-104.51751809609999</v>
      </c>
      <c r="E12" s="123"/>
    </row>
    <row r="13" spans="1:10" ht="17.25" x14ac:dyDescent="0.25">
      <c r="A13" s="30" t="s">
        <v>71</v>
      </c>
      <c r="B13" s="145"/>
      <c r="C13" s="137"/>
      <c r="D13" s="137"/>
      <c r="E13" s="118"/>
      <c r="I13" s="58"/>
    </row>
    <row r="14" spans="1:10" ht="17.25" x14ac:dyDescent="0.25">
      <c r="A14" s="27" t="s">
        <v>72</v>
      </c>
      <c r="B14" s="131">
        <v>116.26</v>
      </c>
      <c r="C14" s="131">
        <v>348.4</v>
      </c>
      <c r="D14" s="131">
        <v>2.63638988057299</v>
      </c>
      <c r="E14" s="182">
        <v>2.8715615291740701</v>
      </c>
    </row>
    <row r="15" spans="1:10" ht="17.25" x14ac:dyDescent="0.25">
      <c r="A15" s="25" t="s">
        <v>65</v>
      </c>
      <c r="B15" s="138"/>
      <c r="C15" s="138"/>
      <c r="D15" s="138"/>
      <c r="E15" s="118"/>
    </row>
    <row r="16" spans="1:10" ht="17.25" x14ac:dyDescent="0.25">
      <c r="A16" s="28" t="s">
        <v>73</v>
      </c>
      <c r="B16" s="141">
        <v>116.26</v>
      </c>
      <c r="C16" s="142">
        <v>-30.29</v>
      </c>
      <c r="D16" s="209">
        <v>2.63638988057299</v>
      </c>
      <c r="E16" s="123"/>
    </row>
    <row r="17" spans="1:8" ht="17.25" x14ac:dyDescent="0.25">
      <c r="A17" s="25" t="s">
        <v>68</v>
      </c>
      <c r="B17" s="117"/>
      <c r="C17" s="138"/>
      <c r="D17" s="117"/>
      <c r="E17" s="118"/>
    </row>
    <row r="18" spans="1:8" ht="17.25" x14ac:dyDescent="0.25">
      <c r="A18" s="29" t="s">
        <v>74</v>
      </c>
      <c r="B18" s="124">
        <v>154.37</v>
      </c>
      <c r="C18" s="139">
        <v>17.63</v>
      </c>
      <c r="D18" s="183">
        <v>47.409664756273003</v>
      </c>
      <c r="E18" s="123"/>
    </row>
    <row r="19" spans="1:8" ht="17.25" x14ac:dyDescent="0.25">
      <c r="A19" s="25" t="s">
        <v>65</v>
      </c>
      <c r="B19" s="117"/>
      <c r="C19" s="138"/>
      <c r="D19" s="117"/>
      <c r="E19" s="118"/>
      <c r="G19" s="135"/>
      <c r="H19" s="204"/>
    </row>
    <row r="20" spans="1:8" ht="17.25" x14ac:dyDescent="0.25">
      <c r="A20" s="31" t="s">
        <v>75</v>
      </c>
      <c r="B20" s="124">
        <v>18.809999999999999</v>
      </c>
      <c r="C20" s="139">
        <v>17.63</v>
      </c>
      <c r="D20" s="183">
        <v>12.702450396273001</v>
      </c>
      <c r="E20" s="123"/>
    </row>
    <row r="21" spans="1:8" ht="17.25" x14ac:dyDescent="0.25">
      <c r="A21" s="31" t="s">
        <v>76</v>
      </c>
      <c r="B21" s="117">
        <v>135.57</v>
      </c>
      <c r="C21" s="140" t="s">
        <v>24</v>
      </c>
      <c r="D21" s="125">
        <v>34.707214360000002</v>
      </c>
      <c r="E21" s="118"/>
    </row>
    <row r="22" spans="1:8" ht="17.25" x14ac:dyDescent="0.25">
      <c r="A22" s="29" t="s">
        <v>77</v>
      </c>
      <c r="B22" s="185">
        <v>-38.119999999999997</v>
      </c>
      <c r="C22" s="185">
        <v>-47.91</v>
      </c>
      <c r="D22" s="206">
        <v>-44.773274875699997</v>
      </c>
      <c r="E22" s="123"/>
    </row>
    <row r="23" spans="1:8" ht="34.5" x14ac:dyDescent="0.25">
      <c r="A23" s="28" t="s">
        <v>78</v>
      </c>
      <c r="B23" s="125" t="s">
        <v>24</v>
      </c>
      <c r="C23" s="125">
        <v>378.6932114</v>
      </c>
      <c r="D23" s="179" t="s">
        <v>24</v>
      </c>
      <c r="E23" s="123"/>
    </row>
    <row r="24" spans="1:8" ht="16.5" customHeight="1" x14ac:dyDescent="0.25">
      <c r="A24" s="25" t="s">
        <v>68</v>
      </c>
      <c r="B24" s="117"/>
      <c r="C24" s="117"/>
      <c r="D24" s="116"/>
      <c r="E24" s="116"/>
    </row>
    <row r="25" spans="1:8" ht="17.25" x14ac:dyDescent="0.25">
      <c r="A25" s="29" t="s">
        <v>69</v>
      </c>
      <c r="B25" s="125" t="s">
        <v>24</v>
      </c>
      <c r="C25" s="125">
        <v>378.6932114</v>
      </c>
      <c r="D25" s="118" t="s">
        <v>24</v>
      </c>
      <c r="E25" s="123"/>
    </row>
    <row r="26" spans="1:8" ht="17.25" x14ac:dyDescent="0.25">
      <c r="A26" s="32" t="s">
        <v>70</v>
      </c>
      <c r="B26" s="118" t="s">
        <v>24</v>
      </c>
      <c r="C26" s="180" t="s">
        <v>24</v>
      </c>
      <c r="D26" s="181" t="s">
        <v>24</v>
      </c>
      <c r="E26" s="123"/>
    </row>
    <row r="27" spans="1:8" x14ac:dyDescent="0.25">
      <c r="A27" s="33" t="s">
        <v>79</v>
      </c>
    </row>
    <row r="28" spans="1:8" ht="33" customHeight="1" x14ac:dyDescent="0.25">
      <c r="A28" s="234" t="s">
        <v>80</v>
      </c>
      <c r="B28" s="234"/>
      <c r="C28" s="234"/>
      <c r="D28" s="234"/>
      <c r="E28" s="234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H14" sqref="H14"/>
    </sheetView>
  </sheetViews>
  <sheetFormatPr defaultRowHeight="15" x14ac:dyDescent="0.2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8" ht="16.5" x14ac:dyDescent="0.25">
      <c r="A1" s="232" t="s">
        <v>58</v>
      </c>
      <c r="B1" s="232"/>
      <c r="C1" s="232"/>
      <c r="D1" s="232"/>
      <c r="E1" s="232"/>
    </row>
    <row r="2" spans="1:8" ht="36.75" customHeight="1" x14ac:dyDescent="0.25">
      <c r="A2" s="239" t="s">
        <v>146</v>
      </c>
      <c r="B2" s="239"/>
      <c r="C2" s="239"/>
      <c r="D2" s="239"/>
      <c r="E2" s="239"/>
    </row>
    <row r="3" spans="1:8" x14ac:dyDescent="0.25">
      <c r="C3" s="22" t="s">
        <v>63</v>
      </c>
      <c r="D3" s="22"/>
    </row>
    <row r="5" spans="1:8" ht="51.75" x14ac:dyDescent="0.3">
      <c r="A5" s="23"/>
      <c r="B5" s="20" t="s">
        <v>142</v>
      </c>
      <c r="C5" s="20" t="s">
        <v>143</v>
      </c>
      <c r="D5" s="20" t="s">
        <v>144</v>
      </c>
      <c r="E5" s="52" t="s">
        <v>145</v>
      </c>
      <c r="G5" s="94"/>
    </row>
    <row r="6" spans="1:8" ht="17.25" x14ac:dyDescent="0.25">
      <c r="A6" s="34" t="s">
        <v>81</v>
      </c>
      <c r="B6" s="188">
        <v>76.040000000000006</v>
      </c>
      <c r="C6" s="188">
        <v>85.06</v>
      </c>
      <c r="D6" s="189">
        <v>95.290202990850005</v>
      </c>
      <c r="E6" s="189">
        <v>100</v>
      </c>
      <c r="F6" s="94"/>
      <c r="G6" s="58"/>
      <c r="H6" s="94"/>
    </row>
    <row r="7" spans="1:8" ht="17.25" x14ac:dyDescent="0.25">
      <c r="A7" s="38" t="s">
        <v>65</v>
      </c>
      <c r="B7" s="117"/>
      <c r="C7" s="125"/>
      <c r="D7" s="125"/>
      <c r="E7" s="125"/>
      <c r="G7" s="94"/>
      <c r="H7" s="94"/>
    </row>
    <row r="8" spans="1:8" ht="17.25" x14ac:dyDescent="0.25">
      <c r="A8" s="35" t="s">
        <v>82</v>
      </c>
      <c r="B8" s="190">
        <v>40.71</v>
      </c>
      <c r="C8" s="190">
        <v>53.09</v>
      </c>
      <c r="D8" s="174">
        <v>60.463477477550001</v>
      </c>
      <c r="E8" s="156">
        <v>63.451934805255704</v>
      </c>
      <c r="F8" s="94"/>
      <c r="G8" s="94"/>
    </row>
    <row r="9" spans="1:8" ht="17.25" x14ac:dyDescent="0.25">
      <c r="A9" s="38" t="s">
        <v>65</v>
      </c>
      <c r="B9" s="117"/>
      <c r="C9" s="125"/>
      <c r="D9" s="125"/>
      <c r="E9" s="125"/>
      <c r="G9" s="94"/>
    </row>
    <row r="10" spans="1:8" ht="34.5" x14ac:dyDescent="0.25">
      <c r="A10" s="36" t="s">
        <v>83</v>
      </c>
      <c r="B10" s="124">
        <v>40.71</v>
      </c>
      <c r="C10" s="124">
        <v>53.09</v>
      </c>
      <c r="D10" s="62">
        <v>60.463477477550001</v>
      </c>
      <c r="E10" s="155">
        <v>63.451934805255704</v>
      </c>
    </row>
    <row r="11" spans="1:8" ht="17.25" x14ac:dyDescent="0.25">
      <c r="A11" s="37" t="s">
        <v>84</v>
      </c>
      <c r="B11" s="189"/>
      <c r="C11" s="125"/>
      <c r="D11" s="125"/>
      <c r="E11" s="191"/>
    </row>
    <row r="12" spans="1:8" ht="17.25" x14ac:dyDescent="0.25">
      <c r="A12" s="35" t="s">
        <v>85</v>
      </c>
      <c r="B12" s="190">
        <v>35.340000000000003</v>
      </c>
      <c r="C12" s="190">
        <v>31.96</v>
      </c>
      <c r="D12" s="192">
        <v>34.826725513299998</v>
      </c>
      <c r="E12" s="156">
        <v>36.548065194744296</v>
      </c>
    </row>
    <row r="13" spans="1:8" ht="17.25" x14ac:dyDescent="0.25">
      <c r="A13" s="38" t="s">
        <v>65</v>
      </c>
      <c r="B13" s="117"/>
      <c r="C13" s="125"/>
      <c r="D13" s="125"/>
      <c r="E13" s="125"/>
    </row>
    <row r="14" spans="1:8" ht="34.5" x14ac:dyDescent="0.25">
      <c r="A14" s="37" t="s">
        <v>86</v>
      </c>
      <c r="B14" s="124">
        <v>20.72</v>
      </c>
      <c r="C14" s="124">
        <v>17.239999999999998</v>
      </c>
      <c r="D14" s="183">
        <v>14.6378730133</v>
      </c>
      <c r="E14" s="155">
        <v>15.361361980418501</v>
      </c>
    </row>
    <row r="15" spans="1:8" ht="34.5" x14ac:dyDescent="0.25">
      <c r="A15" s="37" t="s">
        <v>87</v>
      </c>
      <c r="B15" s="125">
        <v>14.62</v>
      </c>
      <c r="C15" s="124">
        <v>14.73</v>
      </c>
      <c r="D15" s="193">
        <v>20.188852499999999</v>
      </c>
      <c r="E15" s="155">
        <v>21.186703214325799</v>
      </c>
    </row>
    <row r="16" spans="1:8" ht="17.25" x14ac:dyDescent="0.3">
      <c r="A16" s="39" t="s">
        <v>88</v>
      </c>
      <c r="B16" s="15"/>
      <c r="C16" s="15"/>
      <c r="D16" s="15"/>
      <c r="E16" s="48"/>
    </row>
    <row r="18" spans="1:5" ht="34.5" customHeight="1" x14ac:dyDescent="0.25">
      <c r="A18" s="234" t="s">
        <v>80</v>
      </c>
      <c r="B18" s="234"/>
      <c r="C18" s="234"/>
      <c r="D18" s="234"/>
      <c r="E18" s="234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N5" sqref="N5"/>
    </sheetView>
  </sheetViews>
  <sheetFormatPr defaultRowHeight="15" x14ac:dyDescent="0.25"/>
  <cols>
    <col min="1" max="1" width="56.5703125" customWidth="1"/>
    <col min="2" max="2" width="12.140625" customWidth="1"/>
    <col min="3" max="3" width="13.85546875" customWidth="1"/>
    <col min="4" max="4" width="13" customWidth="1"/>
    <col min="5" max="5" width="12.5703125" customWidth="1"/>
    <col min="8" max="8" width="9.42578125" bestFit="1" customWidth="1"/>
  </cols>
  <sheetData>
    <row r="1" spans="1:8" ht="17.25" x14ac:dyDescent="0.25">
      <c r="A1" s="235" t="s">
        <v>58</v>
      </c>
      <c r="B1" s="235"/>
      <c r="C1" s="235"/>
      <c r="D1" s="235"/>
    </row>
    <row r="2" spans="1:8" ht="37.5" customHeight="1" x14ac:dyDescent="0.25">
      <c r="A2" s="240" t="s">
        <v>148</v>
      </c>
      <c r="B2" s="240"/>
      <c r="C2" s="240"/>
      <c r="D2" s="240"/>
      <c r="E2" s="240"/>
    </row>
    <row r="3" spans="1:8" ht="17.25" x14ac:dyDescent="0.3">
      <c r="A3" s="15"/>
      <c r="B3" s="15"/>
    </row>
    <row r="4" spans="1:8" ht="90" customHeight="1" x14ac:dyDescent="0.3">
      <c r="A4" s="23"/>
      <c r="B4" s="97" t="s">
        <v>119</v>
      </c>
      <c r="C4" s="5" t="s">
        <v>120</v>
      </c>
      <c r="D4" s="97" t="s">
        <v>115</v>
      </c>
      <c r="E4" s="97" t="s">
        <v>147</v>
      </c>
    </row>
    <row r="5" spans="1:8" ht="34.5" x14ac:dyDescent="0.25">
      <c r="A5" s="43" t="s">
        <v>97</v>
      </c>
      <c r="B5" s="194">
        <v>4528.6741979999997</v>
      </c>
      <c r="C5" s="194">
        <v>4598.24853291</v>
      </c>
      <c r="D5" s="195">
        <v>4481.0966039799996</v>
      </c>
      <c r="E5" s="194">
        <v>4372.0510770400097</v>
      </c>
      <c r="G5" s="128"/>
      <c r="H5" s="127"/>
    </row>
    <row r="6" spans="1:8" ht="17.25" x14ac:dyDescent="0.25">
      <c r="A6" s="44" t="s">
        <v>98</v>
      </c>
      <c r="B6" s="196">
        <v>100</v>
      </c>
      <c r="C6" s="197">
        <v>100</v>
      </c>
      <c r="D6" s="197">
        <v>100</v>
      </c>
      <c r="E6" s="197">
        <v>100</v>
      </c>
    </row>
    <row r="7" spans="1:8" ht="17.25" x14ac:dyDescent="0.25">
      <c r="A7" s="45" t="s">
        <v>65</v>
      </c>
      <c r="B7" s="51"/>
      <c r="C7" s="51"/>
      <c r="D7" s="51"/>
      <c r="E7" s="51"/>
    </row>
    <row r="8" spans="1:8" ht="17.25" x14ac:dyDescent="0.25">
      <c r="A8" s="46" t="s">
        <v>99</v>
      </c>
      <c r="B8" s="62">
        <v>76.724814185672599</v>
      </c>
      <c r="C8" s="62">
        <v>77.428921956439297</v>
      </c>
      <c r="D8" s="51">
        <v>77.382550687261997</v>
      </c>
      <c r="E8" s="62">
        <v>78.373390589248402</v>
      </c>
      <c r="G8" s="58"/>
    </row>
    <row r="9" spans="1:8" ht="17.25" x14ac:dyDescent="0.25">
      <c r="A9" s="46" t="s">
        <v>100</v>
      </c>
      <c r="B9" s="155">
        <v>22.8484423603926</v>
      </c>
      <c r="C9" s="155">
        <v>22.152409601169701</v>
      </c>
      <c r="D9" s="51">
        <v>22.243789063032001</v>
      </c>
      <c r="E9" s="155">
        <v>21.285394688939601</v>
      </c>
      <c r="G9" s="58"/>
    </row>
    <row r="10" spans="1:8" ht="17.25" x14ac:dyDescent="0.25">
      <c r="A10" s="46" t="s">
        <v>101</v>
      </c>
      <c r="B10" s="155">
        <v>0.426743453934815</v>
      </c>
      <c r="C10" s="155">
        <v>0.41866844239097201</v>
      </c>
      <c r="D10" s="51">
        <v>0.37366024970602801</v>
      </c>
      <c r="E10" s="155">
        <v>0.34121472181198698</v>
      </c>
    </row>
    <row r="11" spans="1:8" ht="17.25" x14ac:dyDescent="0.25">
      <c r="A11" s="44" t="s">
        <v>102</v>
      </c>
      <c r="B11" s="198">
        <v>100</v>
      </c>
      <c r="C11" s="198">
        <v>100</v>
      </c>
      <c r="D11" s="197">
        <v>100</v>
      </c>
      <c r="E11" s="197">
        <v>100</v>
      </c>
    </row>
    <row r="12" spans="1:8" ht="17.25" x14ac:dyDescent="0.25">
      <c r="A12" s="45" t="s">
        <v>65</v>
      </c>
      <c r="B12" s="51"/>
      <c r="C12" s="51"/>
      <c r="D12" s="51"/>
      <c r="E12" s="51"/>
    </row>
    <row r="13" spans="1:8" ht="17.25" x14ac:dyDescent="0.25">
      <c r="A13" s="47" t="s">
        <v>103</v>
      </c>
      <c r="B13" s="62">
        <v>41.463721275627996</v>
      </c>
      <c r="C13" s="62">
        <v>40.335354488684899</v>
      </c>
      <c r="D13" s="51">
        <v>42.316642025655</v>
      </c>
      <c r="E13" s="62">
        <v>42.7356954007723</v>
      </c>
    </row>
    <row r="14" spans="1:8" ht="17.25" x14ac:dyDescent="0.25">
      <c r="A14" s="47" t="s">
        <v>104</v>
      </c>
      <c r="B14" s="62">
        <v>37.000137138149697</v>
      </c>
      <c r="C14" s="62">
        <v>36.934793184943302</v>
      </c>
      <c r="D14" s="51">
        <v>35.494831133015602</v>
      </c>
      <c r="E14" s="62">
        <v>35.863146467207997</v>
      </c>
    </row>
    <row r="15" spans="1:8" ht="17.25" x14ac:dyDescent="0.25">
      <c r="A15" s="47" t="s">
        <v>105</v>
      </c>
      <c r="B15" s="62">
        <v>16.025085000384902</v>
      </c>
      <c r="C15" s="62">
        <v>17.590658054494298</v>
      </c>
      <c r="D15" s="51">
        <v>17.2876236861743</v>
      </c>
      <c r="E15" s="62">
        <v>16.954906839786201</v>
      </c>
    </row>
    <row r="16" spans="1:8" ht="17.25" x14ac:dyDescent="0.25">
      <c r="A16" s="47" t="s">
        <v>106</v>
      </c>
      <c r="B16" s="62">
        <v>4.9330284092563002</v>
      </c>
      <c r="C16" s="62">
        <v>4.5660806180288596</v>
      </c>
      <c r="D16" s="51">
        <v>4.3349518485602099</v>
      </c>
      <c r="E16" s="62">
        <v>3.9162116270590301</v>
      </c>
    </row>
    <row r="17" spans="1:5" ht="17.25" x14ac:dyDescent="0.25">
      <c r="A17" s="47" t="s">
        <v>107</v>
      </c>
      <c r="B17" s="62">
        <v>9.5210980112109198E-2</v>
      </c>
      <c r="C17" s="62">
        <v>8.0389941595015404E-2</v>
      </c>
      <c r="D17" s="51">
        <v>7.5628711217472402E-2</v>
      </c>
      <c r="E17" s="62">
        <v>7.0481341496271999E-2</v>
      </c>
    </row>
    <row r="18" spans="1:5" ht="17.25" x14ac:dyDescent="0.25">
      <c r="A18" s="47" t="s">
        <v>108</v>
      </c>
      <c r="B18" s="62">
        <v>0.48281719646903198</v>
      </c>
      <c r="C18" s="62">
        <v>0.49272371225358103</v>
      </c>
      <c r="D18" s="51">
        <v>0.49032259537732698</v>
      </c>
      <c r="E18" s="62">
        <v>0.45955832367820698</v>
      </c>
    </row>
    <row r="20" spans="1:5" ht="28.5" customHeight="1" x14ac:dyDescent="0.25">
      <c r="A20" s="234" t="s">
        <v>80</v>
      </c>
      <c r="B20" s="234"/>
      <c r="C20" s="234"/>
      <c r="D20" s="234"/>
      <c r="E20" s="234"/>
    </row>
  </sheetData>
  <mergeCells count="3">
    <mergeCell ref="A1:D1"/>
    <mergeCell ref="A20:E20"/>
    <mergeCell ref="A2:E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Ruler="0" showWhiteSpace="0" zoomScaleNormal="100" zoomScalePageLayoutView="82" workbookViewId="0">
      <selection activeCell="L6" sqref="L6"/>
    </sheetView>
  </sheetViews>
  <sheetFormatPr defaultRowHeight="15" x14ac:dyDescent="0.25"/>
  <cols>
    <col min="1" max="1" width="68.42578125" customWidth="1"/>
    <col min="2" max="2" width="14" customWidth="1"/>
    <col min="3" max="3" width="12.85546875" customWidth="1"/>
    <col min="4" max="4" width="12.42578125" customWidth="1"/>
    <col min="5" max="5" width="11.140625" customWidth="1"/>
  </cols>
  <sheetData>
    <row r="1" spans="1:10" ht="17.25" x14ac:dyDescent="0.25">
      <c r="A1" s="235" t="s">
        <v>58</v>
      </c>
      <c r="B1" s="235"/>
      <c r="C1" s="235"/>
      <c r="D1" s="235"/>
      <c r="E1" s="235"/>
    </row>
    <row r="2" spans="1:10" ht="36" customHeight="1" x14ac:dyDescent="0.25">
      <c r="A2" s="240" t="s">
        <v>149</v>
      </c>
      <c r="B2" s="240"/>
      <c r="C2" s="240"/>
      <c r="D2" s="240"/>
      <c r="E2" s="240"/>
    </row>
    <row r="4" spans="1:10" ht="66.75" customHeight="1" x14ac:dyDescent="0.3">
      <c r="A4" s="23"/>
      <c r="B4" s="97" t="s">
        <v>119</v>
      </c>
      <c r="C4" s="5" t="s">
        <v>120</v>
      </c>
      <c r="D4" s="97" t="s">
        <v>115</v>
      </c>
      <c r="E4" s="97" t="s">
        <v>147</v>
      </c>
    </row>
    <row r="5" spans="1:10" ht="24.75" customHeight="1" x14ac:dyDescent="0.25">
      <c r="A5" s="41" t="s">
        <v>89</v>
      </c>
      <c r="B5" s="199">
        <v>765.85807</v>
      </c>
      <c r="C5" s="199">
        <v>1021.153176</v>
      </c>
      <c r="D5" s="126">
        <v>1208.8865330000001</v>
      </c>
      <c r="E5" s="199">
        <v>1318.969382</v>
      </c>
      <c r="F5" s="94"/>
      <c r="G5" s="58"/>
      <c r="H5" s="58"/>
    </row>
    <row r="6" spans="1:10" ht="21.75" customHeight="1" x14ac:dyDescent="0.25">
      <c r="A6" s="42" t="s">
        <v>90</v>
      </c>
      <c r="B6" s="200">
        <v>100</v>
      </c>
      <c r="C6" s="200">
        <v>100</v>
      </c>
      <c r="D6" s="200">
        <v>100</v>
      </c>
      <c r="E6" s="200">
        <v>100</v>
      </c>
      <c r="H6" s="129"/>
    </row>
    <row r="7" spans="1:10" ht="17.25" x14ac:dyDescent="0.25">
      <c r="A7" s="42" t="s">
        <v>65</v>
      </c>
      <c r="B7" s="201"/>
      <c r="C7" s="201"/>
      <c r="D7" s="117"/>
      <c r="E7" s="51"/>
    </row>
    <row r="8" spans="1:10" ht="17.25" x14ac:dyDescent="0.25">
      <c r="A8" s="40" t="s">
        <v>91</v>
      </c>
      <c r="B8" s="62">
        <v>4.8990801911899897</v>
      </c>
      <c r="C8" s="62">
        <v>4.6510847849529702</v>
      </c>
      <c r="D8" s="62">
        <v>4.0139915265314698</v>
      </c>
      <c r="E8" s="62">
        <v>3.9594220784454999</v>
      </c>
      <c r="J8" s="58"/>
    </row>
    <row r="9" spans="1:10" ht="17.25" x14ac:dyDescent="0.25">
      <c r="A9" s="40" t="s">
        <v>92</v>
      </c>
      <c r="B9" s="62">
        <v>26.828502309834001</v>
      </c>
      <c r="C9" s="62">
        <v>26.0476592788857</v>
      </c>
      <c r="D9" s="62">
        <v>30.951680723206501</v>
      </c>
      <c r="E9" s="62">
        <v>30.991722670894099</v>
      </c>
      <c r="G9" s="129"/>
    </row>
    <row r="10" spans="1:10" ht="17.25" x14ac:dyDescent="0.25">
      <c r="A10" s="40" t="s">
        <v>93</v>
      </c>
      <c r="B10" s="62">
        <v>67.438487394929496</v>
      </c>
      <c r="C10" s="62">
        <v>68.781832393772007</v>
      </c>
      <c r="D10" s="62">
        <v>64.558049551868095</v>
      </c>
      <c r="E10" s="62">
        <v>64.593847121440902</v>
      </c>
    </row>
    <row r="11" spans="1:10" ht="17.25" x14ac:dyDescent="0.25">
      <c r="A11" s="40" t="s">
        <v>94</v>
      </c>
      <c r="B11" s="62">
        <v>0.83393010404656298</v>
      </c>
      <c r="C11" s="62">
        <v>0.519423542389296</v>
      </c>
      <c r="D11" s="62">
        <v>0.47627819839399299</v>
      </c>
      <c r="E11" s="62">
        <v>0.45500812921950501</v>
      </c>
    </row>
    <row r="12" spans="1:10" ht="36" customHeight="1" x14ac:dyDescent="0.25">
      <c r="A12" s="42" t="s">
        <v>95</v>
      </c>
      <c r="B12" s="202">
        <v>11.024957985673399</v>
      </c>
      <c r="C12" s="194">
        <v>10.0833096681062</v>
      </c>
      <c r="D12" s="202">
        <v>10.081994816817399</v>
      </c>
      <c r="E12" s="194">
        <v>10.3553077725959</v>
      </c>
      <c r="H12" s="58"/>
    </row>
    <row r="13" spans="1:10" ht="22.5" customHeight="1" x14ac:dyDescent="0.25">
      <c r="A13" s="42" t="s">
        <v>96</v>
      </c>
      <c r="B13" s="194">
        <v>4167.9833417084701</v>
      </c>
      <c r="C13" s="194">
        <v>4178.7510216576902</v>
      </c>
      <c r="D13" s="203">
        <v>3760.7069647098901</v>
      </c>
      <c r="E13" s="194">
        <v>3678.6074578829698</v>
      </c>
    </row>
    <row r="15" spans="1:10" ht="33.75" customHeight="1" x14ac:dyDescent="0.25">
      <c r="A15" s="234" t="s">
        <v>80</v>
      </c>
      <c r="B15" s="234"/>
      <c r="C15" s="234"/>
      <c r="D15" s="234"/>
      <c r="E15" s="234"/>
    </row>
    <row r="16" spans="1:10" x14ac:dyDescent="0.25">
      <c r="C16" s="96"/>
    </row>
    <row r="17" spans="2:3" x14ac:dyDescent="0.25">
      <c r="B17" s="94"/>
      <c r="C17" s="94"/>
    </row>
  </sheetData>
  <mergeCells count="3">
    <mergeCell ref="A1:E1"/>
    <mergeCell ref="A2:E2"/>
    <mergeCell ref="A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2020-02-26T06:21:03Z</cp:lastPrinted>
  <dcterms:created xsi:type="dcterms:W3CDTF">2016-03-11T11:20:21Z</dcterms:created>
  <dcterms:modified xsi:type="dcterms:W3CDTF">2022-06-20T10:19:00Z</dcterms:modified>
</cp:coreProperties>
</file>