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om116-2\Desktop\պետական պարտք\SDdecember2019\"/>
    </mc:Choice>
  </mc:AlternateContent>
  <bookViews>
    <workbookView xWindow="0" yWindow="0" windowWidth="28800" windowHeight="11730"/>
  </bookViews>
  <sheets>
    <sheet name="պետ պարտք" sheetId="1" r:id="rId1"/>
    <sheet name="պետ պարտքի կառուցվածք" sheetId="2" r:id="rId2"/>
    <sheet name="պարտքի միջին տոկոսադրույք" sheetId="3" r:id="rId3"/>
    <sheet name="արտ վարկերի ստաց և սպասարկում" sheetId="4" r:id="rId4"/>
    <sheet name="պարտքի կառ ուղենիշ. ցուց." sheetId="5" r:id="rId5"/>
    <sheet name="պակասուրդի ֆինանս. փոխ. միջոց." sheetId="6" r:id="rId6"/>
    <sheet name="կառ. պարտքի գծով տոկոսավճարներ" sheetId="7" r:id="rId7"/>
    <sheet name="կառ. արտաքին պարտք" sheetId="9" r:id="rId8"/>
    <sheet name="պետ պարտատոմսեր" sheetId="8" r:id="rId9"/>
  </sheets>
  <calcPr calcId="162913"/>
</workbook>
</file>

<file path=xl/calcChain.xml><?xml version="1.0" encoding="utf-8"?>
<calcChain xmlns="http://schemas.openxmlformats.org/spreadsheetml/2006/main">
  <c r="K8" i="4" l="1"/>
  <c r="G8" i="7" l="1"/>
  <c r="E20" i="1" l="1"/>
  <c r="F5" i="1"/>
  <c r="E5" i="1"/>
  <c r="E11" i="2" l="1"/>
  <c r="E10" i="3" l="1"/>
  <c r="F13" i="2"/>
  <c r="I10" i="4" l="1"/>
  <c r="I9" i="4"/>
  <c r="H9" i="4"/>
  <c r="F9" i="3" l="1"/>
  <c r="H10" i="4"/>
  <c r="I8" i="4" l="1"/>
  <c r="H8" i="4"/>
  <c r="G9" i="4"/>
  <c r="G10" i="4"/>
  <c r="G8" i="4"/>
  <c r="F6" i="3"/>
  <c r="F7" i="2"/>
  <c r="E7" i="2"/>
  <c r="F7" i="3" l="1"/>
  <c r="F10" i="3"/>
  <c r="F11" i="3"/>
  <c r="E7" i="3"/>
  <c r="E9" i="3"/>
  <c r="E11" i="3"/>
  <c r="E6" i="3"/>
  <c r="F14" i="2"/>
  <c r="F15" i="2"/>
  <c r="F16" i="2"/>
  <c r="F19" i="2"/>
  <c r="F20" i="2"/>
  <c r="F21" i="2"/>
  <c r="F24" i="2"/>
  <c r="F25" i="2"/>
  <c r="F11" i="2"/>
  <c r="F8" i="2"/>
  <c r="E25" i="2"/>
  <c r="E24" i="2"/>
  <c r="E20" i="2"/>
  <c r="E21" i="2"/>
  <c r="E19" i="2"/>
  <c r="E13" i="2"/>
  <c r="E14" i="2"/>
  <c r="E15" i="2"/>
  <c r="E16" i="2"/>
  <c r="E8" i="2"/>
  <c r="F47" i="1"/>
  <c r="F46" i="1"/>
  <c r="F41" i="1"/>
  <c r="F42" i="1"/>
  <c r="F43" i="1"/>
  <c r="F44" i="1"/>
  <c r="F35" i="1"/>
  <c r="F36" i="1"/>
  <c r="F37" i="1"/>
  <c r="F38" i="1"/>
  <c r="F34" i="1"/>
  <c r="F32" i="1"/>
  <c r="F30" i="1"/>
  <c r="F28" i="1"/>
  <c r="F23" i="1"/>
  <c r="E47" i="1"/>
  <c r="E46" i="1"/>
  <c r="E41" i="1"/>
  <c r="E42" i="1"/>
  <c r="E43" i="1"/>
  <c r="E44" i="1"/>
  <c r="E35" i="1"/>
  <c r="E36" i="1"/>
  <c r="E38" i="1"/>
  <c r="E34" i="1"/>
  <c r="E32" i="1"/>
  <c r="E30" i="1"/>
  <c r="E28" i="1"/>
  <c r="F18" i="1"/>
  <c r="F19" i="1"/>
  <c r="F20" i="1"/>
  <c r="F21" i="1"/>
  <c r="F12" i="1"/>
  <c r="F13" i="1"/>
  <c r="F14" i="1"/>
  <c r="F15" i="1"/>
  <c r="F11" i="1"/>
  <c r="F9" i="1"/>
  <c r="F7" i="1"/>
  <c r="E23" i="1"/>
  <c r="E18" i="1"/>
  <c r="E19" i="1"/>
  <c r="E21" i="1"/>
  <c r="E12" i="1"/>
  <c r="E13" i="1"/>
  <c r="E15" i="1"/>
  <c r="E11" i="1"/>
  <c r="E9" i="1"/>
  <c r="E7" i="1"/>
</calcChain>
</file>

<file path=xl/sharedStrings.xml><?xml version="1.0" encoding="utf-8"?>
<sst xmlns="http://schemas.openxmlformats.org/spreadsheetml/2006/main" count="253" uniqueCount="148">
  <si>
    <t xml:space="preserve">   ՀՀ կառավարության պարտք</t>
  </si>
  <si>
    <t xml:space="preserve">          այդ թվում՝</t>
  </si>
  <si>
    <t xml:space="preserve">     արտաքին պարտք</t>
  </si>
  <si>
    <t xml:space="preserve">            այդ թվում՝</t>
  </si>
  <si>
    <t>*ՀՀ կառավարության արտաքին երաշխիքները տրամադրվել են ՀՀ կենտրոնական բանկի վարկերի գծով և կրկնահաշվարկից խուսափելու նպատակով արտացոլված են ՀՀ կենտրոնական բանկի արտաքին պարտքի մեջ</t>
  </si>
  <si>
    <t>ՀՀ կառավարության պարտք, (մլրդ դրամ)</t>
  </si>
  <si>
    <t xml:space="preserve">     ներքին պարտք</t>
  </si>
  <si>
    <t xml:space="preserve">     արտաքին վարկեր և փոխառություններ</t>
  </si>
  <si>
    <t xml:space="preserve">     ներքին վարկեր և փոխառություններ</t>
  </si>
  <si>
    <t xml:space="preserve">     պետական գանձապետական պարտատոմսեր</t>
  </si>
  <si>
    <t xml:space="preserve">     արտարժութային պետական պարտատոմսեր</t>
  </si>
  <si>
    <t xml:space="preserve">     արտաքին երաշխիքներ</t>
  </si>
  <si>
    <t xml:space="preserve">     ներքին երաշխիքներ</t>
  </si>
  <si>
    <t>Կառուցվածքն ըստ թողարկման (ներգրավման) ժամկետայնության, %</t>
  </si>
  <si>
    <t xml:space="preserve">     կարճաժամկետ</t>
  </si>
  <si>
    <t xml:space="preserve">     միջնաժամկետ</t>
  </si>
  <si>
    <t xml:space="preserve">     երկարաժամկետ</t>
  </si>
  <si>
    <t>Կառուցվածքն ըստ տոկոսադրույքի, %</t>
  </si>
  <si>
    <t xml:space="preserve">     լողացող տոկոսադրույքով</t>
  </si>
  <si>
    <t xml:space="preserve">     ֆիքսված տոկոսադրույքով</t>
  </si>
  <si>
    <t>ՀՀ կառավարության պարտքի միջին տոկոսադրույքը, %</t>
  </si>
  <si>
    <t xml:space="preserve">     ներքին վարկերի և փոխառությունների գծով</t>
  </si>
  <si>
    <t xml:space="preserve">     պետական գանձապետական պարտատոմսերի գծով</t>
  </si>
  <si>
    <t xml:space="preserve">     արտարժութային պետական պարտատոմսերի գծով</t>
  </si>
  <si>
    <t>-</t>
  </si>
  <si>
    <t>Փոխարկման համար կիրառված ԱՄՆ դոլար/ՀՀ դրամ փոխարժեքը</t>
  </si>
  <si>
    <t xml:space="preserve">     որից`</t>
  </si>
  <si>
    <t>ՀՀ ՊԵՏԱԿԱՆ ՊԱՐՏՔ</t>
  </si>
  <si>
    <t>ՀՀ կենտրոնական բանկի արտաքին պարտք</t>
  </si>
  <si>
    <t>ՀՀ կառավարության պարտք</t>
  </si>
  <si>
    <t xml:space="preserve">          որից՝</t>
  </si>
  <si>
    <t>Կառուցվածքն ըստ ռեզիդենտության, %</t>
  </si>
  <si>
    <t>Կառուցվածքն ըստ գործիքակազմի, %</t>
  </si>
  <si>
    <t xml:space="preserve">                                                                                   ՏԵՂԵԿԱՆՔ</t>
  </si>
  <si>
    <t xml:space="preserve">                  </t>
  </si>
  <si>
    <t>մլն ԱՄՆ դոլար</t>
  </si>
  <si>
    <t>Տոկոսավճար</t>
  </si>
  <si>
    <t>Մայր գումարի մարում</t>
  </si>
  <si>
    <t>Վարկային միջոցների ստացում</t>
  </si>
  <si>
    <t>Աղբյուրը՝ Հայաստանի Հանրապետության ֆինանսների նախարարության ինտերնետային կայքում հրապարակված Հայաստանի Հանրապետության պետական պարտքի ամսական տեղեկագրերը</t>
  </si>
  <si>
    <t>ՀՀ կառավարության երաշխիքով տրամադրված վարկեր</t>
  </si>
  <si>
    <t>ռեզիդենտների կողմից ձեռքբերված արտարժութային պետական պարտատոմսեր</t>
  </si>
  <si>
    <t>ներքին երաշխիքներ</t>
  </si>
  <si>
    <t>ռեզիդենտների կողմից ձեռքբերված պետական գանձապետական պարտատոմսեր</t>
  </si>
  <si>
    <t>վարկեր և փոխառություններ</t>
  </si>
  <si>
    <t>ոչ ռեզիդենտների կողմից ձեռքբերված    արտարժութային պետական պարտատոմսեր</t>
  </si>
  <si>
    <t>ոչ ռեզիդենտների կողմից ձեռքբերված  պետական գանձապետական պարտատոմսեր</t>
  </si>
  <si>
    <t>ոչ ռեզիդենտների կողմից ձեռքբերված  արտարժութային պետական պարտատոմսեր</t>
  </si>
  <si>
    <t xml:space="preserve">                                                                                                                      </t>
  </si>
  <si>
    <t xml:space="preserve">                այդ թվում՝</t>
  </si>
  <si>
    <t xml:space="preserve">          որից`</t>
  </si>
  <si>
    <t xml:space="preserve">     արտաքին վարկերի և փոխառությունների գծով</t>
  </si>
  <si>
    <t xml:space="preserve">                                                                                                       /մլն ԱՄՆ դոլար/                                  </t>
  </si>
  <si>
    <t>Վերաֆինանսավորման ռիսկ</t>
  </si>
  <si>
    <t>8 – 11 տարի</t>
  </si>
  <si>
    <t>առավելագույնը 20%</t>
  </si>
  <si>
    <t>Տոկոսադրույքի ռիսկ</t>
  </si>
  <si>
    <t>Ֆիքսված տոկոսադրույքով պարտքի կշիռը ընդամենը պարտքի մեջ</t>
  </si>
  <si>
    <t>առնվազն 80%</t>
  </si>
  <si>
    <t>Փոխարժեքի ռիսկ</t>
  </si>
  <si>
    <t>առնվազն 20%</t>
  </si>
  <si>
    <t>ՏԵՂԵԿԱՆՔ</t>
  </si>
  <si>
    <t>Ներքին պարտքի կշիռը ընդամենը պարտքի մեջ</t>
  </si>
  <si>
    <t xml:space="preserve">     արտաքին երաշխիքների գծով</t>
  </si>
  <si>
    <t xml:space="preserve">     ներքին երաշխիքների գծով</t>
  </si>
  <si>
    <t xml:space="preserve">ՀՀ կառավարության պարտքի կառավարման  ուղենշային ցուցանիշները </t>
  </si>
  <si>
    <t xml:space="preserve">                                                                                     ՏԵՂԵԿԱՆՔ</t>
  </si>
  <si>
    <t>մլրդ դրամ</t>
  </si>
  <si>
    <t xml:space="preserve">Ընդամենը ֆինանսավորումն փոխառու զուտ միջոցների հաշվին* </t>
  </si>
  <si>
    <t>այդ թվում`</t>
  </si>
  <si>
    <t>ներքին աղբյուրներից</t>
  </si>
  <si>
    <t>պետական գանձապետական պարտատոմսերի տեղաբաշխումից զուտ մուտք</t>
  </si>
  <si>
    <t xml:space="preserve">      որից`</t>
  </si>
  <si>
    <t>տեղաբաշխումից մուտք</t>
  </si>
  <si>
    <t>մարում / հետգնում</t>
  </si>
  <si>
    <t>ռեզիդենտից ստացված առևտրային վարկի մարում</t>
  </si>
  <si>
    <t>արտաքին աղբյուրներից</t>
  </si>
  <si>
    <t xml:space="preserve">վարկերի և փոխառությունների գծով զուտ մուտք </t>
  </si>
  <si>
    <t>վարկերի և փոխառությունների ստացում</t>
  </si>
  <si>
    <t>նպատակային վարկեր</t>
  </si>
  <si>
    <t>բյուջետային աջակցության վարկեր</t>
  </si>
  <si>
    <t>վարկերի և փոխառությունների մարում</t>
  </si>
  <si>
    <t>արտարժութային պետական պարտատոմսերի տեղաբաշխումից զուտ մուտք</t>
  </si>
  <si>
    <t>* առանց մուրհակների:</t>
  </si>
  <si>
    <t>Աղբյուրը՝ Հայաստանի Հանրապետության ֆինանսների նախարարության ինտերնետային կայքում հրապարակված Հայաստանի Հանրապետության պետական պարտքի ամսական և տարեկան տեղեկագրերը</t>
  </si>
  <si>
    <t>Ընդամենը տոկոսավճարներ*</t>
  </si>
  <si>
    <t xml:space="preserve">ներքին տոկոսավճարներ                                                         </t>
  </si>
  <si>
    <t>պետական գանձապետական պարտատոմսերի գծով</t>
  </si>
  <si>
    <t>ռեզիդենտից ստացված առևտրային վարկի գծով</t>
  </si>
  <si>
    <t xml:space="preserve">արտաքին տոկոսավճարներ     </t>
  </si>
  <si>
    <t>արտաքին աղբյուրներից ստացված վարկերի գծով</t>
  </si>
  <si>
    <t>արտարժույթով պետական պարտատոմսերի գծով</t>
  </si>
  <si>
    <t>* առանց մուրհակների սպասարկման ծախսերի:</t>
  </si>
  <si>
    <t>Պետական պարտատոմսերի ծավալը, մլրդ դրամ</t>
  </si>
  <si>
    <t>Պետական պարտատոմսերի կառուցվածքը, %</t>
  </si>
  <si>
    <t>կարճաժամկետ</t>
  </si>
  <si>
    <t>միջնաժամկետ</t>
  </si>
  <si>
    <t>երկարաժամկետ</t>
  </si>
  <si>
    <t>խնայողական</t>
  </si>
  <si>
    <t>Պետական պարտատոմսերի միջին կշռված եկամտաբերություն , %</t>
  </si>
  <si>
    <t>Պետական պարտատոմսերի միջին ժամկետայնությունը, օր</t>
  </si>
  <si>
    <t>ՀՀ կառավարության արտաքին վարկերի գծով պարտք, մլն ԱՄՆ դոլար</t>
  </si>
  <si>
    <t>Կառուցվածքն ըստ վարկատուների, %</t>
  </si>
  <si>
    <t>Միջազգային կազմակերպություններ</t>
  </si>
  <si>
    <t>Օտարերկրյա պետություններ </t>
  </si>
  <si>
    <t>Առևտրային բանկեր</t>
  </si>
  <si>
    <t>Արժութային կառուցվածքը, %</t>
  </si>
  <si>
    <t>USD</t>
  </si>
  <si>
    <t>SDR</t>
  </si>
  <si>
    <t>EUR</t>
  </si>
  <si>
    <t>JPY</t>
  </si>
  <si>
    <t>AED</t>
  </si>
  <si>
    <t>CNY</t>
  </si>
  <si>
    <t xml:space="preserve">Առաջիկա 365 օրվա ընթացքում մարման ենթակա ՀՀ կառավարության պարտքի տեսակարար կշիռը (պետական գանձապետական պարատոմսերի գծով), %  </t>
  </si>
  <si>
    <t>31.12.2018</t>
  </si>
  <si>
    <t>/մլրդ դրամ/</t>
  </si>
  <si>
    <t xml:space="preserve">             2017-2019թթ.  Հայաստանի Հանրապետության կառավարության պարտքի միջին տոկոսադրույքի վերաբերյալ </t>
  </si>
  <si>
    <t>ՀՀ կառավարության պարտքի մինչև մարումը մնացած միջին կշռված ժամկետը, տարի</t>
  </si>
  <si>
    <t>արտաքին երաշխիքներ</t>
  </si>
  <si>
    <t>ուղենիշներն ըստ 2020-2022թթ. ռազմավարական ծրագրի</t>
  </si>
  <si>
    <t xml:space="preserve">Փոփոխությունը               30.11.2019-ին 30.11.2017-ի նկատմամբ(+/-) </t>
  </si>
  <si>
    <t xml:space="preserve">Փոփոխությունը         30.11.2019-ին 31.12.2018-ի նկատմամբ(+/-) </t>
  </si>
  <si>
    <t xml:space="preserve">Փոփոխությունը 01.01.2019 - 30.11.2019-ին 01.01.2017-30.11.2017-ի նկատմամբ(%) </t>
  </si>
  <si>
    <t xml:space="preserve">Փոփոխությունը 01.01.2019 - 30.11.2019-ին 01.01.2018 - 30.11.2018-ի նկատմամբ(%) </t>
  </si>
  <si>
    <t xml:space="preserve">Փոփոխությունը 01.11.2019 - 30.11.2019-ին 01.10.2019 - 31.10.2019-ի նկատմամբ(%) </t>
  </si>
  <si>
    <t>2017-2019թթ. հուվար-նոյեմբեր ամիսներին ՀՀ պետական բյուջեից ՀՀ կառավարության պարտքի գծով վճարված տոկոսավճարներ</t>
  </si>
  <si>
    <t>01.11.2019 - 30.11.2019</t>
  </si>
  <si>
    <t xml:space="preserve">  2017-2019թթ.  Հայաստանի Հանրապետության կառավարության պարտքի կառուցվածքի վերաբերյալ  (դեկտեմբեր ամսվա վերջի դրությամբ)</t>
  </si>
  <si>
    <t>31.12.2019</t>
  </si>
  <si>
    <t>2017-2019թթ. Հայաստանի Հանրապետության պետական պարտքի վերաբերյալ (դեկտեմբեր ամսվա վերջի դրությամբ)</t>
  </si>
  <si>
    <t>31.12.2017</t>
  </si>
  <si>
    <t xml:space="preserve">31.12.2019-ը 31.12.2017-ի նկատմամբ(%) </t>
  </si>
  <si>
    <t xml:space="preserve">31.12.2019-ը 31.12.2018-ի նկատմամբ(%) </t>
  </si>
  <si>
    <t xml:space="preserve">Տեսակարար կշռի փոփոխությունը` 31.12.2019-ին 31.12.2017-ի նկատմամբ(+/-) </t>
  </si>
  <si>
    <t xml:space="preserve">Տեսակարար կշռի փոփոխությունը 31.12.2019-ին 31.12.2018-ի նկատմամբ(+/-) </t>
  </si>
  <si>
    <t xml:space="preserve">                                                                         (դեկտեմբեր ամսվա վերջի դրությամբ)</t>
  </si>
  <si>
    <t xml:space="preserve"> 2017-2019թթ. հունվար-դեկտեմբեր ամիսներին Հայաստանի Հանրապետության կառավարության արտաքին վարկերի սպասարկման և արտաքին վարկային միջոցների ստացման վերաբերյալ</t>
  </si>
  <si>
    <t>01.01.2017 - 31.12.2017</t>
  </si>
  <si>
    <t>01.01.2018 - 31.12.2018</t>
  </si>
  <si>
    <t>01.12.2019 - 31.12.2019</t>
  </si>
  <si>
    <t>01.01.2019 - 31.12.2019</t>
  </si>
  <si>
    <t>2017-2019թթ. հունվար-դեկտեմբեր ամիսներին պետական բյուջեի պակասուրդի ֆինանսավորումը փոխառու միջոցների հաշվին</t>
  </si>
  <si>
    <t>01.01.2017-31.12.2017</t>
  </si>
  <si>
    <t>01.01.2018-31.12.2018</t>
  </si>
  <si>
    <t>01.01.2019-31.12.2019</t>
  </si>
  <si>
    <t>% (2019թ. դեկտեմբեր)</t>
  </si>
  <si>
    <t xml:space="preserve">2017-2019թթ. վարկային պայմանագրերով ձևավորված ՀՀ կառավարության արտաքին պարտքը (դեկտեմբեր ամսվա վերջի դրությամբ) </t>
  </si>
  <si>
    <t>2017-2019թթ. շրջանառության մեջ գտնվող ՀՀ պետական պարտատոմսերը  (դեկտեմբեր ամսվա վերջի դրությամբ)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</si>
</sst>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_-* #,##0.00\ _դ_ր_._-;\-* #,##0.00\ _դ_ր_._-;_-* &quot;-&quot;??\ _դ_ր_._-;_-@_-"/>
    <numFmt numFmtId="166" formatCode="#,##0.0"/>
    <numFmt numFmtId="167" formatCode="#,##0.00;[Red]#,##0.00"/>
    <numFmt numFmtId="168" formatCode="0.0"/>
    <numFmt numFmtId="169" formatCode="_(* #,##0.0_);_(* \(#,##0.0\);_(* &quot;-&quot;??_);_(@_)"/>
    <numFmt numFmtId="170" formatCode="0.0000"/>
    <numFmt numFmtId="171" formatCode="0.00;[Red]0.00"/>
    <numFmt numFmtId="172" formatCode="0;[Red]0"/>
    <numFmt numFmtId="173" formatCode="0.0000;[Red]0.0000"/>
    <numFmt numFmtId="174" formatCode="#,##0.000_);\(#,##0.000\)"/>
    <numFmt numFmtId="175" formatCode="0.0;[Red]0.0"/>
    <numFmt numFmtId="176" formatCode="0.00_ ;\-0.00\ "/>
    <numFmt numFmtId="177" formatCode="#,##0.00_ ;\-#,##0.00\ "/>
    <numFmt numFmtId="178" formatCode="#,##0.0;[Red]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sz val="12"/>
      <color theme="1"/>
      <name val="GHEA Grapalat"/>
      <family val="3"/>
    </font>
    <font>
      <b/>
      <sz val="14"/>
      <color theme="1"/>
      <name val="GHEA Grapalat"/>
      <family val="3"/>
    </font>
    <font>
      <sz val="11"/>
      <color indexed="8"/>
      <name val="GHEA Grapalat"/>
      <family val="3"/>
    </font>
    <font>
      <sz val="8"/>
      <color theme="1"/>
      <name val="GHEA Grapalat"/>
      <family val="3"/>
    </font>
    <font>
      <i/>
      <sz val="12"/>
      <color theme="1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b/>
      <i/>
      <sz val="12"/>
      <color indexed="8"/>
      <name val="GHEA Grapalat"/>
      <family val="3"/>
    </font>
    <font>
      <sz val="11"/>
      <color indexed="8"/>
      <name val="Calibri"/>
      <family val="2"/>
    </font>
    <font>
      <b/>
      <i/>
      <sz val="12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b/>
      <sz val="12"/>
      <color indexed="8"/>
      <name val="GHEA Grapalat"/>
      <family val="3"/>
    </font>
    <font>
      <i/>
      <sz val="12"/>
      <name val="GHEA Grapalat"/>
      <family val="3"/>
    </font>
    <font>
      <i/>
      <sz val="12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i/>
      <sz val="10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1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6" fontId="6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textRotation="90" wrapText="1"/>
    </xf>
    <xf numFmtId="166" fontId="6" fillId="5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7" fillId="0" borderId="1" xfId="0" applyFont="1" applyBorder="1"/>
    <xf numFmtId="0" fontId="14" fillId="0" borderId="1" xfId="3" applyFont="1" applyBorder="1" applyAlignment="1">
      <alignment vertical="center" wrapText="1"/>
    </xf>
    <xf numFmtId="2" fontId="16" fillId="0" borderId="1" xfId="4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left" vertical="center" wrapText="1" indent="15"/>
    </xf>
    <xf numFmtId="2" fontId="7" fillId="0" borderId="1" xfId="0" applyNumberFormat="1" applyFont="1" applyBorder="1" applyAlignment="1">
      <alignment horizontal="center" vertical="center" wrapText="1"/>
    </xf>
    <xf numFmtId="2" fontId="18" fillId="0" borderId="1" xfId="4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 wrapText="1" indent="2"/>
    </xf>
    <xf numFmtId="2" fontId="20" fillId="0" borderId="1" xfId="4" applyNumberFormat="1" applyFont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 indent="3"/>
    </xf>
    <xf numFmtId="2" fontId="18" fillId="0" borderId="4" xfId="4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left" vertical="center" wrapText="1" indent="7"/>
    </xf>
    <xf numFmtId="0" fontId="21" fillId="0" borderId="1" xfId="3" applyFont="1" applyBorder="1" applyAlignment="1">
      <alignment horizontal="left" vertical="center" indent="3"/>
    </xf>
    <xf numFmtId="0" fontId="17" fillId="0" borderId="1" xfId="3" applyFont="1" applyBorder="1" applyAlignment="1">
      <alignment horizontal="left" vertical="center" indent="11"/>
    </xf>
    <xf numFmtId="0" fontId="17" fillId="0" borderId="1" xfId="3" applyFont="1" applyBorder="1" applyAlignment="1">
      <alignment horizontal="left" vertical="center" indent="7"/>
    </xf>
    <xf numFmtId="0" fontId="22" fillId="0" borderId="0" xfId="3" applyFont="1" applyAlignment="1">
      <alignment vertical="center"/>
    </xf>
    <xf numFmtId="0" fontId="19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left" vertical="center" wrapText="1" indent="2"/>
    </xf>
    <xf numFmtId="0" fontId="18" fillId="0" borderId="1" xfId="3" applyFont="1" applyBorder="1" applyAlignment="1">
      <alignment horizontal="left" vertical="center" wrapText="1" indent="5"/>
    </xf>
    <xf numFmtId="0" fontId="17" fillId="0" borderId="1" xfId="3" applyFont="1" applyBorder="1" applyAlignment="1">
      <alignment horizontal="left" vertical="center" wrapText="1" indent="5"/>
    </xf>
    <xf numFmtId="0" fontId="17" fillId="0" borderId="1" xfId="3" applyFont="1" applyBorder="1" applyAlignment="1">
      <alignment horizontal="left" vertical="center" wrapText="1"/>
    </xf>
    <xf numFmtId="0" fontId="21" fillId="0" borderId="0" xfId="3" applyFont="1" applyAlignment="1">
      <alignment vertical="center" wrapText="1"/>
    </xf>
    <xf numFmtId="0" fontId="17" fillId="0" borderId="1" xfId="0" applyFont="1" applyBorder="1" applyAlignment="1">
      <alignment horizontal="left" vertical="center" wrapText="1" indent="4"/>
    </xf>
    <xf numFmtId="0" fontId="1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2"/>
    </xf>
    <xf numFmtId="0" fontId="17" fillId="0" borderId="1" xfId="0" applyFont="1" applyBorder="1" applyAlignment="1">
      <alignment horizontal="left" vertical="center" indent="4"/>
    </xf>
    <xf numFmtId="2" fontId="7" fillId="0" borderId="0" xfId="0" applyNumberFormat="1" applyFont="1"/>
    <xf numFmtId="168" fontId="0" fillId="0" borderId="0" xfId="0" applyNumberFormat="1"/>
    <xf numFmtId="0" fontId="2" fillId="0" borderId="5" xfId="0" applyFont="1" applyBorder="1"/>
    <xf numFmtId="171" fontId="7" fillId="0" borderId="1" xfId="0" applyNumberFormat="1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 wrapText="1"/>
    </xf>
    <xf numFmtId="2" fontId="16" fillId="6" borderId="1" xfId="4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71" fontId="2" fillId="6" borderId="1" xfId="0" applyNumberFormat="1" applyFont="1" applyFill="1" applyBorder="1" applyAlignment="1">
      <alignment horizontal="center" vertical="center" wrapText="1"/>
    </xf>
    <xf numFmtId="167" fontId="6" fillId="5" borderId="1" xfId="0" applyNumberFormat="1" applyFont="1" applyFill="1" applyBorder="1" applyAlignment="1">
      <alignment horizontal="center" vertical="center" wrapText="1"/>
    </xf>
    <xf numFmtId="171" fontId="2" fillId="0" borderId="1" xfId="1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4" fontId="0" fillId="0" borderId="0" xfId="0" applyNumberFormat="1"/>
    <xf numFmtId="2" fontId="0" fillId="0" borderId="0" xfId="0" applyNumberFormat="1"/>
    <xf numFmtId="4" fontId="6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71" fontId="25" fillId="0" borderId="1" xfId="10" applyNumberFormat="1" applyFont="1" applyBorder="1" applyAlignment="1">
      <alignment horizontal="center" vertical="center" wrapText="1"/>
    </xf>
    <xf numFmtId="171" fontId="6" fillId="5" borderId="1" xfId="0" applyNumberFormat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3" fillId="4" borderId="1" xfId="10" applyFont="1" applyFill="1" applyBorder="1" applyAlignment="1">
      <alignment horizontal="center" vertical="center" wrapText="1"/>
    </xf>
    <xf numFmtId="164" fontId="23" fillId="5" borderId="1" xfId="10" applyFont="1" applyFill="1" applyBorder="1" applyAlignment="1">
      <alignment horizontal="center" vertical="center" wrapText="1"/>
    </xf>
    <xf numFmtId="164" fontId="24" fillId="2" borderId="1" xfId="10" applyFont="1" applyFill="1" applyBorder="1" applyAlignment="1">
      <alignment horizontal="center" vertical="center" wrapText="1"/>
    </xf>
    <xf numFmtId="164" fontId="25" fillId="0" borderId="1" xfId="10" applyFont="1" applyBorder="1" applyAlignment="1">
      <alignment horizontal="center" vertical="center" wrapText="1"/>
    </xf>
    <xf numFmtId="167" fontId="23" fillId="5" borderId="1" xfId="10" applyNumberFormat="1" applyFont="1" applyFill="1" applyBorder="1" applyAlignment="1">
      <alignment horizontal="center" vertical="center" wrapText="1"/>
    </xf>
    <xf numFmtId="167" fontId="25" fillId="0" borderId="1" xfId="10" applyNumberFormat="1" applyFont="1" applyBorder="1" applyAlignment="1">
      <alignment horizontal="center" vertical="center" wrapText="1"/>
    </xf>
    <xf numFmtId="171" fontId="26" fillId="0" borderId="1" xfId="10" applyNumberFormat="1" applyFont="1" applyBorder="1" applyAlignment="1">
      <alignment horizontal="center" vertical="center" wrapText="1"/>
    </xf>
    <xf numFmtId="171" fontId="23" fillId="0" borderId="1" xfId="1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/>
    </xf>
    <xf numFmtId="4" fontId="3" fillId="4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left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2" fillId="6" borderId="1" xfId="1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4" fillId="2" borderId="1" xfId="10" applyNumberFormat="1" applyFont="1" applyFill="1" applyBorder="1" applyAlignment="1">
      <alignment horizontal="center" vertical="center" wrapText="1"/>
    </xf>
    <xf numFmtId="167" fontId="23" fillId="4" borderId="1" xfId="10" applyNumberFormat="1" applyFont="1" applyFill="1" applyBorder="1" applyAlignment="1">
      <alignment horizontal="center" vertical="center" wrapText="1"/>
    </xf>
    <xf numFmtId="167" fontId="3" fillId="3" borderId="1" xfId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167" fontId="9" fillId="0" borderId="1" xfId="10" applyNumberFormat="1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vertical="center" wrapText="1"/>
    </xf>
    <xf numFmtId="39" fontId="2" fillId="0" borderId="1" xfId="0" applyNumberFormat="1" applyFont="1" applyBorder="1" applyAlignment="1">
      <alignment horizontal="center" vertical="center" wrapText="1"/>
    </xf>
    <xf numFmtId="167" fontId="24" fillId="3" borderId="1" xfId="1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71" fontId="11" fillId="0" borderId="1" xfId="0" applyNumberFormat="1" applyFont="1" applyBorder="1" applyAlignment="1">
      <alignment horizontal="center" vertical="center" wrapText="1"/>
    </xf>
    <xf numFmtId="171" fontId="11" fillId="6" borderId="1" xfId="0" applyNumberFormat="1" applyFont="1" applyFill="1" applyBorder="1" applyAlignment="1">
      <alignment horizontal="center" vertical="center" wrapText="1"/>
    </xf>
    <xf numFmtId="171" fontId="18" fillId="0" borderId="1" xfId="10" applyNumberFormat="1" applyFont="1" applyBorder="1" applyAlignment="1">
      <alignment horizontal="center" vertical="center" wrapText="1"/>
    </xf>
    <xf numFmtId="171" fontId="20" fillId="0" borderId="1" xfId="10" applyNumberFormat="1" applyFont="1" applyBorder="1" applyAlignment="1">
      <alignment horizontal="center" vertical="center" wrapText="1"/>
    </xf>
    <xf numFmtId="171" fontId="11" fillId="0" borderId="1" xfId="10" applyNumberFormat="1" applyFont="1" applyBorder="1" applyAlignment="1">
      <alignment horizontal="center" vertical="center" wrapText="1"/>
    </xf>
    <xf numFmtId="171" fontId="21" fillId="0" borderId="1" xfId="10" applyNumberFormat="1" applyFont="1" applyBorder="1" applyAlignment="1">
      <alignment horizontal="center" vertical="center" wrapText="1"/>
    </xf>
    <xf numFmtId="171" fontId="18" fillId="0" borderId="1" xfId="0" applyNumberFormat="1" applyFont="1" applyBorder="1" applyAlignment="1">
      <alignment horizontal="center" vertical="center" wrapText="1"/>
    </xf>
    <xf numFmtId="171" fontId="20" fillId="0" borderId="1" xfId="4" applyNumberFormat="1" applyFont="1" applyBorder="1" applyAlignment="1">
      <alignment horizontal="center" vertical="center" wrapText="1"/>
    </xf>
    <xf numFmtId="171" fontId="18" fillId="0" borderId="1" xfId="4" applyNumberFormat="1" applyFont="1" applyBorder="1" applyAlignment="1">
      <alignment horizontal="center" vertical="center" wrapText="1"/>
    </xf>
    <xf numFmtId="171" fontId="18" fillId="0" borderId="1" xfId="3" applyNumberFormat="1" applyFont="1" applyBorder="1" applyAlignment="1">
      <alignment horizontal="center" vertical="center" wrapText="1"/>
    </xf>
    <xf numFmtId="171" fontId="12" fillId="0" borderId="1" xfId="4" applyNumberFormat="1" applyFont="1" applyBorder="1" applyAlignment="1">
      <alignment horizontal="center" vertical="center" wrapText="1"/>
    </xf>
    <xf numFmtId="2" fontId="12" fillId="0" borderId="1" xfId="4" applyNumberFormat="1" applyFont="1" applyBorder="1" applyAlignment="1">
      <alignment horizontal="center" vertical="center" wrapText="1"/>
    </xf>
    <xf numFmtId="2" fontId="12" fillId="0" borderId="1" xfId="5" applyNumberFormat="1" applyFont="1" applyBorder="1" applyAlignment="1">
      <alignment horizontal="center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39" fontId="24" fillId="2" borderId="1" xfId="10" applyNumberFormat="1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39" fontId="25" fillId="0" borderId="1" xfId="10" applyNumberFormat="1" applyFont="1" applyBorder="1" applyAlignment="1">
      <alignment horizontal="center" vertical="center" wrapText="1"/>
    </xf>
    <xf numFmtId="39" fontId="2" fillId="6" borderId="1" xfId="0" applyNumberFormat="1" applyFont="1" applyFill="1" applyBorder="1" applyAlignment="1">
      <alignment horizontal="center" vertical="center" wrapText="1"/>
    </xf>
    <xf numFmtId="39" fontId="25" fillId="0" borderId="1" xfId="4" applyNumberFormat="1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174" fontId="25" fillId="0" borderId="1" xfId="5" applyNumberFormat="1" applyFont="1" applyBorder="1" applyAlignment="1">
      <alignment horizontal="center" vertical="center" wrapText="1"/>
    </xf>
    <xf numFmtId="171" fontId="9" fillId="0" borderId="1" xfId="1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0" borderId="1" xfId="3" applyNumberFormat="1" applyFont="1" applyBorder="1" applyAlignment="1">
      <alignment horizontal="center" vertical="center" wrapText="1"/>
    </xf>
    <xf numFmtId="171" fontId="12" fillId="0" borderId="1" xfId="3" applyNumberFormat="1" applyFont="1" applyBorder="1" applyAlignment="1">
      <alignment horizontal="center" vertical="center" wrapText="1"/>
    </xf>
    <xf numFmtId="171" fontId="18" fillId="0" borderId="1" xfId="5" applyNumberFormat="1" applyFont="1" applyBorder="1" applyAlignment="1">
      <alignment horizontal="center" vertical="center" wrapText="1"/>
    </xf>
    <xf numFmtId="171" fontId="18" fillId="0" borderId="4" xfId="4" applyNumberFormat="1" applyFont="1" applyBorder="1" applyAlignment="1">
      <alignment horizontal="center" vertical="center" wrapText="1"/>
    </xf>
    <xf numFmtId="0" fontId="18" fillId="0" borderId="1" xfId="2" applyNumberFormat="1" applyFont="1" applyBorder="1" applyAlignment="1">
      <alignment horizontal="center" vertical="center" wrapText="1"/>
    </xf>
    <xf numFmtId="2" fontId="18" fillId="0" borderId="1" xfId="7" applyNumberFormat="1" applyFont="1" applyBorder="1" applyAlignment="1">
      <alignment horizontal="center" vertical="center" wrapText="1"/>
    </xf>
    <xf numFmtId="2" fontId="18" fillId="0" borderId="1" xfId="9" applyNumberFormat="1" applyFont="1" applyBorder="1" applyAlignment="1">
      <alignment horizontal="center" vertical="center" wrapText="1"/>
    </xf>
    <xf numFmtId="171" fontId="18" fillId="0" borderId="1" xfId="10" applyNumberFormat="1" applyFont="1" applyBorder="1" applyAlignment="1">
      <alignment horizontal="center" vertical="center"/>
    </xf>
    <xf numFmtId="170" fontId="18" fillId="0" borderId="1" xfId="7" applyNumberFormat="1" applyFont="1" applyBorder="1" applyAlignment="1">
      <alignment horizontal="center" vertical="center" wrapText="1"/>
    </xf>
    <xf numFmtId="170" fontId="18" fillId="0" borderId="1" xfId="9" applyNumberFormat="1" applyFont="1" applyBorder="1" applyAlignment="1">
      <alignment horizontal="center" vertical="center" wrapText="1"/>
    </xf>
    <xf numFmtId="173" fontId="18" fillId="0" borderId="1" xfId="6" applyNumberFormat="1" applyFont="1" applyBorder="1" applyAlignment="1">
      <alignment horizontal="center" vertical="center"/>
    </xf>
    <xf numFmtId="1" fontId="18" fillId="7" borderId="1" xfId="5" applyNumberFormat="1" applyFont="1" applyFill="1" applyBorder="1" applyAlignment="1">
      <alignment horizontal="center" vertical="center" wrapText="1"/>
    </xf>
    <xf numFmtId="172" fontId="18" fillId="6" borderId="1" xfId="10" applyNumberFormat="1" applyFont="1" applyFill="1" applyBorder="1" applyAlignment="1">
      <alignment horizontal="center" vertical="center"/>
    </xf>
    <xf numFmtId="39" fontId="12" fillId="0" borderId="1" xfId="5" applyNumberFormat="1" applyFont="1" applyBorder="1" applyAlignment="1">
      <alignment horizontal="center" vertical="center"/>
    </xf>
    <xf numFmtId="171" fontId="12" fillId="0" borderId="1" xfId="5" applyNumberFormat="1" applyFont="1" applyBorder="1" applyAlignment="1">
      <alignment horizontal="center" vertical="center"/>
    </xf>
    <xf numFmtId="169" fontId="18" fillId="0" borderId="1" xfId="5" applyNumberFormat="1" applyFont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75" fontId="12" fillId="0" borderId="1" xfId="16" applyNumberFormat="1" applyFont="1" applyBorder="1" applyAlignment="1">
      <alignment horizontal="center" vertical="center" wrapText="1"/>
    </xf>
    <xf numFmtId="175" fontId="4" fillId="0" borderId="1" xfId="0" applyNumberFormat="1" applyFont="1" applyBorder="1" applyAlignment="1">
      <alignment horizontal="center" vertical="center" wrapText="1"/>
    </xf>
    <xf numFmtId="175" fontId="12" fillId="0" borderId="1" xfId="26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71" fontId="6" fillId="5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164" fontId="4" fillId="0" borderId="1" xfId="1" applyFont="1" applyBorder="1" applyAlignment="1">
      <alignment horizontal="center" vertical="center" wrapText="1"/>
    </xf>
    <xf numFmtId="171" fontId="0" fillId="0" borderId="0" xfId="0" applyNumberFormat="1"/>
    <xf numFmtId="167" fontId="0" fillId="0" borderId="0" xfId="0" applyNumberFormat="1"/>
    <xf numFmtId="39" fontId="0" fillId="0" borderId="0" xfId="0" applyNumberFormat="1"/>
    <xf numFmtId="39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textRotation="90" wrapText="1"/>
    </xf>
    <xf numFmtId="14" fontId="7" fillId="0" borderId="1" xfId="0" applyNumberFormat="1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171" fontId="16" fillId="0" borderId="1" xfId="4" applyNumberFormat="1" applyFont="1" applyBorder="1" applyAlignment="1">
      <alignment horizontal="center" vertical="center" wrapText="1"/>
    </xf>
    <xf numFmtId="171" fontId="18" fillId="0" borderId="1" xfId="4" applyNumberFormat="1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textRotation="90"/>
    </xf>
    <xf numFmtId="176" fontId="18" fillId="0" borderId="1" xfId="3" applyNumberFormat="1" applyFont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/>
    </xf>
    <xf numFmtId="165" fontId="0" fillId="0" borderId="0" xfId="0" applyNumberFormat="1"/>
    <xf numFmtId="174" fontId="2" fillId="6" borderId="1" xfId="0" applyNumberFormat="1" applyFont="1" applyFill="1" applyBorder="1" applyAlignment="1">
      <alignment horizontal="center" vertical="center" wrapText="1"/>
    </xf>
    <xf numFmtId="4" fontId="12" fillId="0" borderId="1" xfId="10" applyNumberFormat="1" applyFont="1" applyFill="1" applyBorder="1" applyAlignment="1">
      <alignment horizontal="center" vertical="center"/>
    </xf>
    <xf numFmtId="4" fontId="12" fillId="0" borderId="1" xfId="4" applyNumberFormat="1" applyFont="1" applyFill="1" applyBorder="1" applyAlignment="1">
      <alignment horizontal="center" vertical="center" wrapText="1"/>
    </xf>
    <xf numFmtId="178" fontId="20" fillId="0" borderId="3" xfId="4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9" fontId="13" fillId="0" borderId="3" xfId="4" applyNumberFormat="1" applyFont="1" applyFill="1" applyBorder="1" applyAlignment="1">
      <alignment vertical="center"/>
    </xf>
    <xf numFmtId="169" fontId="13" fillId="0" borderId="7" xfId="5" applyNumberFormat="1" applyFont="1" applyFill="1" applyBorder="1" applyAlignment="1">
      <alignment vertical="center"/>
    </xf>
    <xf numFmtId="169" fontId="27" fillId="0" borderId="3" xfId="4" applyNumberFormat="1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" fontId="2" fillId="0" borderId="2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5" fillId="0" borderId="6" xfId="0" applyFont="1" applyBorder="1" applyAlignment="1">
      <alignment horizontal="left" wrapText="1"/>
    </xf>
    <xf numFmtId="4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3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" fontId="2" fillId="0" borderId="8" xfId="0" applyNumberFormat="1" applyFont="1" applyBorder="1"/>
    <xf numFmtId="4" fontId="2" fillId="0" borderId="8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horizontal="left" vertical="center" wrapText="1"/>
    </xf>
  </cellXfs>
  <cellStyles count="28">
    <cellStyle name="Comma" xfId="1" builtinId="3"/>
    <cellStyle name="Comma 2" xfId="10"/>
    <cellStyle name="Comma 2 33" xfId="12"/>
    <cellStyle name="Comma 2 42" xfId="13"/>
    <cellStyle name="Comma 2 83" xfId="11"/>
    <cellStyle name="Comma 3" xfId="4"/>
    <cellStyle name="Comma 3 2" xfId="5"/>
    <cellStyle name="Comma 38" xfId="15"/>
    <cellStyle name="Comma 41" xfId="18"/>
    <cellStyle name="Comma 43" xfId="20"/>
    <cellStyle name="Comma 45" xfId="23"/>
    <cellStyle name="Comma 47" xfId="25"/>
    <cellStyle name="Comma 48" xfId="16"/>
    <cellStyle name="Comma 49" xfId="21"/>
    <cellStyle name="Comma 50" xfId="24"/>
    <cellStyle name="Comma 51" xfId="26"/>
    <cellStyle name="Comma 90" xfId="14"/>
    <cellStyle name="Comma 91" xfId="17"/>
    <cellStyle name="Comma 92" xfId="19"/>
    <cellStyle name="Comma 93" xfId="22"/>
    <cellStyle name="Comma 94" xfId="27"/>
    <cellStyle name="Normal" xfId="0" builtinId="0"/>
    <cellStyle name="Normal 2" xfId="3"/>
    <cellStyle name="Percent" xfId="2" builtinId="5"/>
    <cellStyle name="Percent 2" xfId="6"/>
    <cellStyle name="Percent 2 26" xfId="8"/>
    <cellStyle name="Percent 2 27" xfId="9"/>
    <cellStyle name="Percent 2 8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showWhiteSpace="0" view="pageLayout" zoomScale="106" zoomScalePageLayoutView="106" workbookViewId="0">
      <selection activeCell="B9" sqref="B9"/>
    </sheetView>
  </sheetViews>
  <sheetFormatPr defaultRowHeight="15" x14ac:dyDescent="0.25"/>
  <cols>
    <col min="1" max="1" width="62.28515625" customWidth="1"/>
    <col min="2" max="2" width="15" customWidth="1"/>
    <col min="3" max="3" width="14.7109375" customWidth="1"/>
    <col min="4" max="4" width="14" customWidth="1"/>
    <col min="5" max="5" width="13.85546875" customWidth="1"/>
    <col min="6" max="6" width="14.42578125" customWidth="1"/>
  </cols>
  <sheetData>
    <row r="1" spans="1:7" ht="21" customHeight="1" x14ac:dyDescent="0.25">
      <c r="A1" s="193" t="s">
        <v>61</v>
      </c>
      <c r="B1" s="193"/>
      <c r="C1" s="193"/>
      <c r="D1" s="193"/>
      <c r="E1" s="193"/>
      <c r="F1" s="193"/>
    </row>
    <row r="2" spans="1:7" ht="28.5" customHeight="1" x14ac:dyDescent="0.25">
      <c r="A2" s="192" t="s">
        <v>129</v>
      </c>
      <c r="B2" s="192"/>
      <c r="C2" s="192"/>
      <c r="D2" s="192"/>
      <c r="E2" s="192"/>
      <c r="F2" s="192"/>
    </row>
    <row r="3" spans="1:7" ht="15.75" customHeight="1" x14ac:dyDescent="0.3">
      <c r="A3" s="147" t="s">
        <v>48</v>
      </c>
      <c r="B3" s="147"/>
      <c r="C3" s="177" t="s">
        <v>115</v>
      </c>
      <c r="D3" s="148"/>
      <c r="E3" s="148"/>
    </row>
    <row r="4" spans="1:7" ht="84" customHeight="1" x14ac:dyDescent="0.3">
      <c r="A4" s="154"/>
      <c r="B4" s="162" t="s">
        <v>130</v>
      </c>
      <c r="C4" s="162" t="s">
        <v>114</v>
      </c>
      <c r="D4" s="162" t="s">
        <v>128</v>
      </c>
      <c r="E4" s="14" t="s">
        <v>131</v>
      </c>
      <c r="F4" s="14" t="s">
        <v>132</v>
      </c>
    </row>
    <row r="5" spans="1:7" ht="16.5" x14ac:dyDescent="0.3">
      <c r="A5" s="12" t="s">
        <v>27</v>
      </c>
      <c r="B5" s="74">
        <v>3279.58464437474</v>
      </c>
      <c r="C5" s="67">
        <v>3348.7652987794199</v>
      </c>
      <c r="D5" s="67">
        <v>3513.4030736089599</v>
      </c>
      <c r="E5" s="68">
        <f>D5*100/B5</f>
        <v>107.12951347772875</v>
      </c>
      <c r="F5" s="68">
        <f>D5*100/C5</f>
        <v>104.91637245791898</v>
      </c>
      <c r="G5" s="66"/>
    </row>
    <row r="6" spans="1:7" ht="16.5" x14ac:dyDescent="0.3">
      <c r="A6" s="194" t="s">
        <v>26</v>
      </c>
      <c r="B6" s="194"/>
      <c r="C6" s="194"/>
      <c r="D6" s="194"/>
      <c r="E6" s="194"/>
      <c r="F6" s="194"/>
    </row>
    <row r="7" spans="1:7" ht="16.5" customHeight="1" x14ac:dyDescent="0.3">
      <c r="A7" s="6" t="s">
        <v>29</v>
      </c>
      <c r="B7" s="76">
        <v>2988.37962787173</v>
      </c>
      <c r="C7" s="69">
        <v>3082.6811808723501</v>
      </c>
      <c r="D7" s="69">
        <v>3278.6777602719199</v>
      </c>
      <c r="E7" s="70">
        <f>D7*100/B7</f>
        <v>109.71423207723228</v>
      </c>
      <c r="F7" s="70">
        <f>D7*100/C7</f>
        <v>106.35799059000017</v>
      </c>
    </row>
    <row r="8" spans="1:7" ht="17.25" customHeight="1" x14ac:dyDescent="0.3">
      <c r="A8" s="185" t="s">
        <v>3</v>
      </c>
      <c r="B8" s="185"/>
      <c r="C8" s="185"/>
      <c r="D8" s="185"/>
      <c r="E8" s="185"/>
      <c r="F8" s="185"/>
    </row>
    <row r="9" spans="1:7" ht="16.5" x14ac:dyDescent="0.25">
      <c r="A9" s="15" t="s">
        <v>2</v>
      </c>
      <c r="B9" s="75">
        <v>2368.87727437173</v>
      </c>
      <c r="C9" s="62">
        <v>2412.1348955118701</v>
      </c>
      <c r="D9" s="62">
        <v>2542.6075843376998</v>
      </c>
      <c r="E9" s="62">
        <f>D9*100/B9</f>
        <v>107.3338670536255</v>
      </c>
      <c r="F9" s="62">
        <f>D9*100/C9</f>
        <v>105.40901294818102</v>
      </c>
      <c r="G9" s="66"/>
    </row>
    <row r="10" spans="1:7" ht="16.5" x14ac:dyDescent="0.3">
      <c r="A10" s="185" t="s">
        <v>1</v>
      </c>
      <c r="B10" s="185"/>
      <c r="C10" s="185"/>
      <c r="D10" s="185"/>
      <c r="E10" s="185"/>
      <c r="F10" s="185"/>
    </row>
    <row r="11" spans="1:7" ht="18.75" customHeight="1" x14ac:dyDescent="0.3">
      <c r="A11" s="1" t="s">
        <v>44</v>
      </c>
      <c r="B11" s="77">
        <v>1946.57736210505</v>
      </c>
      <c r="C11" s="73">
        <v>2002.5555628714901</v>
      </c>
      <c r="D11" s="73">
        <v>2067.3209083720099</v>
      </c>
      <c r="E11" s="61">
        <f>D11*100/B11</f>
        <v>106.20286399182135</v>
      </c>
      <c r="F11" s="61">
        <f>D11*100/C11</f>
        <v>103.23413475767194</v>
      </c>
    </row>
    <row r="12" spans="1:7" ht="33.75" customHeight="1" x14ac:dyDescent="0.3">
      <c r="A12" s="1" t="s">
        <v>46</v>
      </c>
      <c r="B12" s="79">
        <v>9.6807289999999995</v>
      </c>
      <c r="C12" s="63">
        <v>3.6086839999999998</v>
      </c>
      <c r="D12" s="63">
        <v>3.3442029224895302</v>
      </c>
      <c r="E12" s="61">
        <f>D12*100/B12</f>
        <v>34.544949274889632</v>
      </c>
      <c r="F12" s="61">
        <f>D12*100/C12</f>
        <v>92.670982621075453</v>
      </c>
    </row>
    <row r="13" spans="1:7" ht="34.5" customHeight="1" x14ac:dyDescent="0.3">
      <c r="A13" s="1" t="s">
        <v>45</v>
      </c>
      <c r="B13" s="79">
        <v>409.03884269999998</v>
      </c>
      <c r="C13" s="63">
        <v>402.09509863952201</v>
      </c>
      <c r="D13" s="63">
        <v>468.18165304328897</v>
      </c>
      <c r="E13" s="61">
        <f>D13*100/B13</f>
        <v>114.45897165973206</v>
      </c>
      <c r="F13" s="61">
        <f>D13*100/C13</f>
        <v>116.43555333734956</v>
      </c>
    </row>
    <row r="14" spans="1:7" ht="16.5" x14ac:dyDescent="0.3">
      <c r="A14" s="1" t="s">
        <v>118</v>
      </c>
      <c r="B14" s="79">
        <v>3.5803405666849999</v>
      </c>
      <c r="C14" s="58">
        <v>3.8755500008624999</v>
      </c>
      <c r="D14" s="58">
        <v>3.7608199999109999</v>
      </c>
      <c r="E14" s="79" t="s">
        <v>24</v>
      </c>
      <c r="F14" s="61">
        <f>D14*100/C14</f>
        <v>97.039645961838531</v>
      </c>
    </row>
    <row r="15" spans="1:7" ht="16.5" x14ac:dyDescent="0.25">
      <c r="A15" s="15" t="s">
        <v>6</v>
      </c>
      <c r="B15" s="78">
        <v>619.50235350000003</v>
      </c>
      <c r="C15" s="72">
        <v>670.54628536047801</v>
      </c>
      <c r="D15" s="72">
        <v>736.07017593422097</v>
      </c>
      <c r="E15" s="72">
        <f>D15*100/B15</f>
        <v>118.8163647443223</v>
      </c>
      <c r="F15" s="72">
        <f>D15*100/C15</f>
        <v>109.77171777762038</v>
      </c>
    </row>
    <row r="16" spans="1:7" ht="16.5" x14ac:dyDescent="0.3">
      <c r="A16" s="185" t="s">
        <v>1</v>
      </c>
      <c r="B16" s="185"/>
      <c r="C16" s="185"/>
      <c r="D16" s="185"/>
      <c r="E16" s="185"/>
      <c r="F16" s="185"/>
    </row>
    <row r="17" spans="1:8" ht="21" customHeight="1" x14ac:dyDescent="0.3">
      <c r="A17" s="1" t="s">
        <v>44</v>
      </c>
      <c r="B17" s="63" t="s">
        <v>24</v>
      </c>
      <c r="C17" s="63" t="s">
        <v>24</v>
      </c>
      <c r="D17" s="63" t="s">
        <v>24</v>
      </c>
      <c r="E17" s="63" t="s">
        <v>24</v>
      </c>
      <c r="F17" s="63" t="s">
        <v>24</v>
      </c>
    </row>
    <row r="18" spans="1:8" ht="36.75" customHeight="1" x14ac:dyDescent="0.3">
      <c r="A18" s="1" t="s">
        <v>43</v>
      </c>
      <c r="B18" s="71">
        <v>540.049441</v>
      </c>
      <c r="C18" s="58">
        <v>584.50280399999997</v>
      </c>
      <c r="D18" s="58">
        <v>677.70576607751002</v>
      </c>
      <c r="E18" s="63">
        <f>D18*100/B18</f>
        <v>125.48957829168646</v>
      </c>
      <c r="F18" s="63">
        <f>D18*100/C18</f>
        <v>115.94568262798447</v>
      </c>
      <c r="H18" s="158"/>
    </row>
    <row r="19" spans="1:8" ht="36" customHeight="1" x14ac:dyDescent="0.3">
      <c r="A19" s="1" t="s">
        <v>41</v>
      </c>
      <c r="B19" s="80">
        <v>75.096012500000001</v>
      </c>
      <c r="C19" s="58">
        <v>81.689731360477893</v>
      </c>
      <c r="D19" s="58">
        <v>58.364409856711099</v>
      </c>
      <c r="E19" s="63">
        <f>D19*100/B19</f>
        <v>77.719718948740592</v>
      </c>
      <c r="F19" s="63">
        <f>D19*100/C19</f>
        <v>71.446446064515087</v>
      </c>
    </row>
    <row r="20" spans="1:8" ht="16.5" x14ac:dyDescent="0.3">
      <c r="A20" s="1" t="s">
        <v>42</v>
      </c>
      <c r="B20" s="71">
        <v>4.3569000000000004</v>
      </c>
      <c r="C20" s="58">
        <v>4.3537499999999998</v>
      </c>
      <c r="D20" s="58">
        <v>0</v>
      </c>
      <c r="E20" s="63">
        <f>D20*100/B20</f>
        <v>0</v>
      </c>
      <c r="F20" s="63">
        <f>D20*100/C20</f>
        <v>0</v>
      </c>
    </row>
    <row r="21" spans="1:8" ht="19.5" customHeight="1" x14ac:dyDescent="0.25">
      <c r="A21" s="15" t="s">
        <v>28</v>
      </c>
      <c r="B21" s="81">
        <v>291.205016503004</v>
      </c>
      <c r="C21" s="72">
        <v>266.08411790707498</v>
      </c>
      <c r="D21" s="72">
        <v>234.725313337047</v>
      </c>
      <c r="E21" s="155">
        <f>D21*100/B21</f>
        <v>80.604831659768351</v>
      </c>
      <c r="F21" s="155">
        <f>D21*100/C21</f>
        <v>88.21470262235664</v>
      </c>
    </row>
    <row r="22" spans="1:8" ht="16.5" x14ac:dyDescent="0.3">
      <c r="A22" s="185" t="s">
        <v>30</v>
      </c>
      <c r="B22" s="185"/>
      <c r="C22" s="185"/>
      <c r="D22" s="185"/>
      <c r="E22" s="185"/>
      <c r="F22" s="185"/>
    </row>
    <row r="23" spans="1:8" ht="18" customHeight="1" x14ac:dyDescent="0.25">
      <c r="A23" s="4" t="s">
        <v>40</v>
      </c>
      <c r="B23" s="79">
        <v>76.716790445180493</v>
      </c>
      <c r="C23" s="61">
        <v>68.944669374149996</v>
      </c>
      <c r="D23" s="61">
        <v>61.877506220595002</v>
      </c>
      <c r="E23" s="61">
        <f>D23*100/B23</f>
        <v>80.657058072327473</v>
      </c>
      <c r="F23" s="61">
        <f>D23*100/C23</f>
        <v>89.749514766395066</v>
      </c>
    </row>
    <row r="24" spans="1:8" ht="28.5" customHeight="1" x14ac:dyDescent="0.25">
      <c r="A24" s="190" t="s">
        <v>4</v>
      </c>
      <c r="B24" s="190"/>
      <c r="C24" s="190"/>
      <c r="D24" s="190"/>
      <c r="E24" s="190"/>
      <c r="F24" s="190"/>
    </row>
    <row r="26" spans="1:8" ht="16.5" x14ac:dyDescent="0.3">
      <c r="A26" s="56" t="s">
        <v>52</v>
      </c>
      <c r="B26" s="56"/>
    </row>
    <row r="27" spans="1:8" ht="86.25" customHeight="1" x14ac:dyDescent="0.3">
      <c r="A27" s="181"/>
      <c r="B27" s="162" t="s">
        <v>130</v>
      </c>
      <c r="C27" s="162" t="s">
        <v>114</v>
      </c>
      <c r="D27" s="162" t="s">
        <v>128</v>
      </c>
      <c r="E27" s="14" t="s">
        <v>131</v>
      </c>
      <c r="F27" s="14" t="s">
        <v>132</v>
      </c>
    </row>
    <row r="28" spans="1:8" ht="16.5" x14ac:dyDescent="0.3">
      <c r="A28" s="82" t="s">
        <v>27</v>
      </c>
      <c r="B28" s="95">
        <v>6774.6016202741903</v>
      </c>
      <c r="C28" s="83">
        <v>6922.51224553886</v>
      </c>
      <c r="D28" s="83">
        <v>7324.16734127364</v>
      </c>
      <c r="E28" s="68">
        <f>D28*100/B28</f>
        <v>108.11214816462089</v>
      </c>
      <c r="F28" s="68">
        <f>D28*100/C28</f>
        <v>105.80215796647558</v>
      </c>
    </row>
    <row r="29" spans="1:8" ht="16.5" x14ac:dyDescent="0.3">
      <c r="A29" s="188" t="s">
        <v>26</v>
      </c>
      <c r="B29" s="189"/>
      <c r="C29" s="189"/>
      <c r="D29" s="189"/>
      <c r="E29" s="189"/>
      <c r="F29" s="209"/>
      <c r="G29" s="66"/>
    </row>
    <row r="30" spans="1:8" ht="16.5" x14ac:dyDescent="0.3">
      <c r="A30" s="84" t="s">
        <v>0</v>
      </c>
      <c r="B30" s="94">
        <v>6173.0626479482198</v>
      </c>
      <c r="C30" s="69">
        <v>6372.4675573588602</v>
      </c>
      <c r="D30" s="69">
        <v>6834.8504487636401</v>
      </c>
      <c r="E30" s="70">
        <f>D30*100/B30</f>
        <v>110.72057483549732</v>
      </c>
      <c r="F30" s="70">
        <f>D30*100/C30</f>
        <v>107.25594735858365</v>
      </c>
    </row>
    <row r="31" spans="1:8" ht="16.5" x14ac:dyDescent="0.25">
      <c r="A31" s="182" t="s">
        <v>49</v>
      </c>
      <c r="B31" s="93"/>
      <c r="C31" s="85"/>
      <c r="D31" s="85"/>
      <c r="E31" s="86"/>
      <c r="F31" s="86"/>
    </row>
    <row r="32" spans="1:8" ht="16.5" x14ac:dyDescent="0.25">
      <c r="A32" s="87" t="s">
        <v>2</v>
      </c>
      <c r="B32" s="78">
        <v>4893.3635083076497</v>
      </c>
      <c r="C32" s="88">
        <v>4986.3253653992197</v>
      </c>
      <c r="D32" s="88">
        <v>5300.4118914690298</v>
      </c>
      <c r="E32" s="89">
        <f>D32*100/B32</f>
        <v>108.31837615313718</v>
      </c>
      <c r="F32" s="89">
        <f>D32*100/C32</f>
        <v>106.29895771040732</v>
      </c>
      <c r="G32" s="66"/>
    </row>
    <row r="33" spans="1:7" ht="16.5" x14ac:dyDescent="0.25">
      <c r="A33" s="186" t="s">
        <v>49</v>
      </c>
      <c r="B33" s="187"/>
      <c r="C33" s="187"/>
      <c r="D33" s="187"/>
      <c r="E33" s="187"/>
      <c r="F33" s="210"/>
    </row>
    <row r="34" spans="1:7" ht="17.25" customHeight="1" x14ac:dyDescent="0.25">
      <c r="A34" s="182" t="s">
        <v>44</v>
      </c>
      <c r="B34" s="79">
        <v>4021.0232640054701</v>
      </c>
      <c r="C34" s="90">
        <v>4139.6497423700002</v>
      </c>
      <c r="D34" s="90">
        <v>4309.6120666500001</v>
      </c>
      <c r="E34" s="91">
        <f>D34*100/B34</f>
        <v>107.17699907950936</v>
      </c>
      <c r="F34" s="91">
        <f>D34*100/C34</f>
        <v>104.10571750890921</v>
      </c>
    </row>
    <row r="35" spans="1:7" ht="32.25" customHeight="1" x14ac:dyDescent="0.25">
      <c r="A35" s="182" t="s">
        <v>46</v>
      </c>
      <c r="B35" s="79">
        <v>19.997374509398899</v>
      </c>
      <c r="C35" s="90">
        <v>7.4598118863049097</v>
      </c>
      <c r="D35" s="90">
        <v>6.9714465759631699</v>
      </c>
      <c r="E35" s="91">
        <f>D35*100/B35</f>
        <v>34.861809347454802</v>
      </c>
      <c r="F35" s="91">
        <f>D35*100/C35</f>
        <v>93.453383037200908</v>
      </c>
    </row>
    <row r="36" spans="1:7" ht="30.75" customHeight="1" x14ac:dyDescent="0.25">
      <c r="A36" s="182" t="s">
        <v>47</v>
      </c>
      <c r="B36" s="79">
        <v>844.947</v>
      </c>
      <c r="C36" s="90">
        <v>831.20433827291401</v>
      </c>
      <c r="D36" s="90">
        <v>975.98843661306796</v>
      </c>
      <c r="E36" s="91">
        <f>D36*100/B36</f>
        <v>115.50883506457421</v>
      </c>
      <c r="F36" s="91">
        <f>D36*100/C36</f>
        <v>117.41859271824639</v>
      </c>
    </row>
    <row r="37" spans="1:7" ht="16.5" x14ac:dyDescent="0.25">
      <c r="A37" s="182" t="s">
        <v>118</v>
      </c>
      <c r="B37" s="93">
        <v>7.3958697927804202</v>
      </c>
      <c r="C37" s="90">
        <v>8.0114728700000004</v>
      </c>
      <c r="D37" s="90">
        <v>7.8399416300000002</v>
      </c>
      <c r="E37" s="93" t="s">
        <v>24</v>
      </c>
      <c r="F37" s="91">
        <f>D37*100/C37</f>
        <v>97.858930027182382</v>
      </c>
    </row>
    <row r="38" spans="1:7" ht="16.5" x14ac:dyDescent="0.25">
      <c r="A38" s="87" t="s">
        <v>6</v>
      </c>
      <c r="B38" s="78">
        <v>1279.6991396405699</v>
      </c>
      <c r="C38" s="88">
        <v>1386.1421919596401</v>
      </c>
      <c r="D38" s="88">
        <v>1534.4385572946001</v>
      </c>
      <c r="E38" s="89">
        <f>D38*100/B38</f>
        <v>119.90619589895006</v>
      </c>
      <c r="F38" s="89">
        <f>D38*100/C38</f>
        <v>110.69849588268488</v>
      </c>
    </row>
    <row r="39" spans="1:7" ht="16.5" x14ac:dyDescent="0.25">
      <c r="A39" s="191" t="s">
        <v>3</v>
      </c>
      <c r="B39" s="191"/>
      <c r="C39" s="191"/>
      <c r="D39" s="191"/>
      <c r="E39" s="191"/>
      <c r="F39" s="191"/>
    </row>
    <row r="40" spans="1:7" ht="18" customHeight="1" x14ac:dyDescent="0.25">
      <c r="A40" s="182" t="s">
        <v>44</v>
      </c>
      <c r="B40" s="85" t="s">
        <v>24</v>
      </c>
      <c r="C40" s="85" t="s">
        <v>24</v>
      </c>
      <c r="D40" s="85" t="s">
        <v>24</v>
      </c>
      <c r="E40" s="85" t="s">
        <v>24</v>
      </c>
      <c r="F40" s="92" t="s">
        <v>24</v>
      </c>
    </row>
    <row r="41" spans="1:7" ht="32.25" customHeight="1" x14ac:dyDescent="0.25">
      <c r="A41" s="153" t="s">
        <v>43</v>
      </c>
      <c r="B41" s="79">
        <v>1115.5741396405699</v>
      </c>
      <c r="C41" s="92">
        <v>1208.27453023256</v>
      </c>
      <c r="D41" s="92">
        <v>1412.7699939076699</v>
      </c>
      <c r="E41" s="92">
        <f>D41*100/B41</f>
        <v>126.64061882636096</v>
      </c>
      <c r="F41" s="92">
        <f>D41*100/C41</f>
        <v>116.92458613985268</v>
      </c>
    </row>
    <row r="42" spans="1:7" ht="33" customHeight="1" x14ac:dyDescent="0.25">
      <c r="A42" s="153" t="s">
        <v>41</v>
      </c>
      <c r="B42" s="79">
        <v>155.125</v>
      </c>
      <c r="C42" s="92">
        <v>168.86766172708599</v>
      </c>
      <c r="D42" s="92">
        <v>121.66856338693199</v>
      </c>
      <c r="E42" s="92">
        <f>D42*100/B42</f>
        <v>78.4325952534614</v>
      </c>
      <c r="F42" s="92">
        <f>D42*100/C42</f>
        <v>72.049652457180102</v>
      </c>
    </row>
    <row r="43" spans="1:7" ht="16.5" x14ac:dyDescent="0.25">
      <c r="A43" s="153" t="s">
        <v>42</v>
      </c>
      <c r="B43" s="79">
        <v>9</v>
      </c>
      <c r="C43" s="92">
        <v>9</v>
      </c>
      <c r="D43" s="92">
        <v>0</v>
      </c>
      <c r="E43" s="92">
        <f>D43*100/B43</f>
        <v>0</v>
      </c>
      <c r="F43" s="92">
        <f>D43*100/C43</f>
        <v>0</v>
      </c>
    </row>
    <row r="44" spans="1:7" ht="21.75" customHeight="1" x14ac:dyDescent="0.25">
      <c r="A44" s="89" t="s">
        <v>28</v>
      </c>
      <c r="B44" s="78">
        <v>601.53897232597501</v>
      </c>
      <c r="C44" s="89">
        <v>550.04468817999998</v>
      </c>
      <c r="D44" s="89">
        <v>489.31689251</v>
      </c>
      <c r="E44" s="88">
        <f>D44*100/B44</f>
        <v>81.34417137063538</v>
      </c>
      <c r="F44" s="88">
        <f>D44*100/C44</f>
        <v>88.959479661382161</v>
      </c>
      <c r="G44" s="65"/>
    </row>
    <row r="45" spans="1:7" ht="16.5" x14ac:dyDescent="0.25">
      <c r="A45" s="183" t="s">
        <v>50</v>
      </c>
      <c r="B45" s="184"/>
      <c r="C45" s="184"/>
      <c r="D45" s="184"/>
      <c r="E45" s="184"/>
      <c r="F45" s="211"/>
    </row>
    <row r="46" spans="1:7" ht="33" customHeight="1" x14ac:dyDescent="0.25">
      <c r="A46" s="85" t="s">
        <v>40</v>
      </c>
      <c r="B46" s="79">
        <v>158.47302302247601</v>
      </c>
      <c r="C46" s="92">
        <v>142.52128035999999</v>
      </c>
      <c r="D46" s="92">
        <v>128.99209135000001</v>
      </c>
      <c r="E46" s="92">
        <f>D46*100/B46</f>
        <v>81.39687682471056</v>
      </c>
      <c r="F46" s="92">
        <f>D46*100/C46</f>
        <v>90.507249881683578</v>
      </c>
    </row>
    <row r="47" spans="1:7" ht="32.25" customHeight="1" x14ac:dyDescent="0.25">
      <c r="A47" s="87" t="s">
        <v>25</v>
      </c>
      <c r="B47" s="78">
        <v>484.1</v>
      </c>
      <c r="C47" s="89">
        <v>483.75</v>
      </c>
      <c r="D47" s="89">
        <v>479.7</v>
      </c>
      <c r="E47" s="88">
        <f>D47*100/B47</f>
        <v>99.091096880809744</v>
      </c>
      <c r="F47" s="88">
        <f>D47*100/C47</f>
        <v>99.162790697674424</v>
      </c>
    </row>
    <row r="48" spans="1:7" ht="25.5" customHeight="1" x14ac:dyDescent="0.25">
      <c r="A48" s="196" t="s">
        <v>84</v>
      </c>
      <c r="B48" s="196"/>
      <c r="C48" s="196"/>
      <c r="D48" s="196"/>
      <c r="E48" s="196"/>
      <c r="F48" s="196"/>
    </row>
  </sheetData>
  <mergeCells count="13">
    <mergeCell ref="A10:F10"/>
    <mergeCell ref="A16:F16"/>
    <mergeCell ref="A2:F2"/>
    <mergeCell ref="A1:F1"/>
    <mergeCell ref="A6:F6"/>
    <mergeCell ref="A8:F8"/>
    <mergeCell ref="A48:F48"/>
    <mergeCell ref="A45:F45"/>
    <mergeCell ref="A22:F22"/>
    <mergeCell ref="A33:F33"/>
    <mergeCell ref="A29:F29"/>
    <mergeCell ref="A24:F24"/>
    <mergeCell ref="A39:F39"/>
  </mergeCells>
  <pageMargins left="0.27083333333333331" right="6.25E-2" top="8.3333333333333329E-2" bottom="7.2916666666666671E-2" header="0.2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showRuler="0" showWhiteSpace="0" view="pageLayout" zoomScale="118" zoomScalePageLayoutView="118" workbookViewId="0">
      <selection activeCell="A26" sqref="A26:F26"/>
    </sheetView>
  </sheetViews>
  <sheetFormatPr defaultRowHeight="15" x14ac:dyDescent="0.25"/>
  <cols>
    <col min="1" max="1" width="51.85546875" customWidth="1"/>
    <col min="2" max="2" width="12.140625" customWidth="1"/>
    <col min="3" max="3" width="11.5703125" customWidth="1"/>
    <col min="4" max="4" width="11.140625" customWidth="1"/>
    <col min="5" max="5" width="14.7109375" customWidth="1"/>
    <col min="6" max="6" width="15" customWidth="1"/>
  </cols>
  <sheetData>
    <row r="1" spans="1:6" ht="19.5" customHeight="1" x14ac:dyDescent="0.35">
      <c r="A1" s="11" t="s">
        <v>33</v>
      </c>
      <c r="B1" s="11"/>
      <c r="C1" s="11"/>
      <c r="D1" s="11"/>
      <c r="E1" s="11"/>
      <c r="F1" s="11"/>
    </row>
    <row r="2" spans="1:6" ht="33.75" customHeight="1" x14ac:dyDescent="0.25">
      <c r="A2" s="195" t="s">
        <v>127</v>
      </c>
      <c r="B2" s="195"/>
      <c r="C2" s="195"/>
      <c r="D2" s="195"/>
      <c r="E2" s="195"/>
      <c r="F2" s="195"/>
    </row>
    <row r="3" spans="1:6" ht="134.25" customHeight="1" x14ac:dyDescent="0.3">
      <c r="A3" s="1"/>
      <c r="B3" s="162" t="s">
        <v>130</v>
      </c>
      <c r="C3" s="162" t="s">
        <v>114</v>
      </c>
      <c r="D3" s="162" t="s">
        <v>128</v>
      </c>
      <c r="E3" s="5" t="s">
        <v>133</v>
      </c>
      <c r="F3" s="5" t="s">
        <v>134</v>
      </c>
    </row>
    <row r="4" spans="1:6" ht="20.25" customHeight="1" x14ac:dyDescent="0.25">
      <c r="A4" s="8" t="s">
        <v>5</v>
      </c>
      <c r="B4" s="102">
        <v>2988.37962787173</v>
      </c>
      <c r="C4" s="96">
        <v>3082.6811808723501</v>
      </c>
      <c r="D4" s="96">
        <v>3278.6777602719199</v>
      </c>
      <c r="E4" s="96"/>
      <c r="F4" s="96"/>
    </row>
    <row r="5" spans="1:6" ht="16.5" x14ac:dyDescent="0.3">
      <c r="A5" s="9" t="s">
        <v>31</v>
      </c>
      <c r="B5" s="97">
        <v>100</v>
      </c>
      <c r="C5" s="97">
        <v>100</v>
      </c>
      <c r="D5" s="97">
        <v>100</v>
      </c>
      <c r="E5" s="97"/>
      <c r="F5" s="97"/>
    </row>
    <row r="6" spans="1:6" ht="16.5" x14ac:dyDescent="0.3">
      <c r="A6" s="2" t="s">
        <v>1</v>
      </c>
      <c r="B6" s="98"/>
      <c r="C6" s="98"/>
      <c r="D6" s="98"/>
      <c r="E6" s="98"/>
      <c r="F6" s="98"/>
    </row>
    <row r="7" spans="1:6" ht="16.5" x14ac:dyDescent="0.3">
      <c r="A7" s="2" t="s">
        <v>6</v>
      </c>
      <c r="B7" s="99">
        <v>20.730376680462001</v>
      </c>
      <c r="C7" s="93">
        <v>21.7520478446209</v>
      </c>
      <c r="D7" s="93">
        <v>22.450214072674701</v>
      </c>
      <c r="E7" s="98">
        <f>D7-B7</f>
        <v>1.7198373922126997</v>
      </c>
      <c r="F7" s="100">
        <f>D7-C7</f>
        <v>0.69816622805380035</v>
      </c>
    </row>
    <row r="8" spans="1:6" ht="16.5" x14ac:dyDescent="0.3">
      <c r="A8" s="2" t="s">
        <v>2</v>
      </c>
      <c r="B8" s="99">
        <v>79.269623319537999</v>
      </c>
      <c r="C8" s="93">
        <v>78.247952155379096</v>
      </c>
      <c r="D8" s="93">
        <v>77.549785927325303</v>
      </c>
      <c r="E8" s="100">
        <f>D8-B8</f>
        <v>-1.7198373922126962</v>
      </c>
      <c r="F8" s="100">
        <f>D8-C8</f>
        <v>-0.69816622805379325</v>
      </c>
    </row>
    <row r="9" spans="1:6" ht="16.5" x14ac:dyDescent="0.3">
      <c r="A9" s="9" t="s">
        <v>32</v>
      </c>
      <c r="B9" s="97">
        <v>100</v>
      </c>
      <c r="C9" s="97">
        <v>100</v>
      </c>
      <c r="D9" s="97">
        <v>100</v>
      </c>
      <c r="E9" s="97"/>
      <c r="F9" s="149"/>
    </row>
    <row r="10" spans="1:6" ht="16.5" x14ac:dyDescent="0.3">
      <c r="A10" s="2" t="s">
        <v>1</v>
      </c>
      <c r="B10" s="98"/>
      <c r="C10" s="98"/>
      <c r="D10" s="98"/>
      <c r="E10" s="98"/>
      <c r="F10" s="100"/>
    </row>
    <row r="11" spans="1:6" ht="16.5" x14ac:dyDescent="0.3">
      <c r="A11" s="2" t="s">
        <v>7</v>
      </c>
      <c r="B11" s="99">
        <v>65.138222197404104</v>
      </c>
      <c r="C11" s="93">
        <v>64.961487918280199</v>
      </c>
      <c r="D11" s="93">
        <v>63.053494717350702</v>
      </c>
      <c r="E11" s="100">
        <f>D11-B11</f>
        <v>-2.0847274800534024</v>
      </c>
      <c r="F11" s="100">
        <f>D11-C11</f>
        <v>-1.9079932009294964</v>
      </c>
    </row>
    <row r="12" spans="1:6" ht="16.5" x14ac:dyDescent="0.3">
      <c r="A12" s="2" t="s">
        <v>8</v>
      </c>
      <c r="B12" s="98" t="s">
        <v>24</v>
      </c>
      <c r="C12" s="98" t="s">
        <v>24</v>
      </c>
      <c r="D12" s="98" t="s">
        <v>24</v>
      </c>
      <c r="E12" s="98" t="s">
        <v>24</v>
      </c>
      <c r="F12" s="98" t="s">
        <v>24</v>
      </c>
    </row>
    <row r="13" spans="1:6" ht="16.5" x14ac:dyDescent="0.3">
      <c r="A13" s="2" t="s">
        <v>9</v>
      </c>
      <c r="B13" s="99">
        <v>18.395593547514199</v>
      </c>
      <c r="C13" s="93">
        <v>19.077921247554201</v>
      </c>
      <c r="D13" s="93">
        <v>20.7720922517105</v>
      </c>
      <c r="E13" s="98">
        <f>D13-B13</f>
        <v>2.376498704196301</v>
      </c>
      <c r="F13" s="100">
        <f>D13-C13</f>
        <v>1.6941710041562992</v>
      </c>
    </row>
    <row r="14" spans="1:6" ht="16.5" x14ac:dyDescent="0.3">
      <c r="A14" s="2" t="s">
        <v>10</v>
      </c>
      <c r="B14" s="99">
        <v>16.200580765730599</v>
      </c>
      <c r="C14" s="93">
        <v>15.6936381550523</v>
      </c>
      <c r="D14" s="93">
        <v>16.059707644350201</v>
      </c>
      <c r="E14" s="100">
        <f>D14-B14</f>
        <v>-0.1408731213803982</v>
      </c>
      <c r="F14" s="100">
        <f>D14-C14</f>
        <v>0.36606948929790128</v>
      </c>
    </row>
    <row r="15" spans="1:6" ht="16.5" x14ac:dyDescent="0.3">
      <c r="A15" s="2" t="s">
        <v>11</v>
      </c>
      <c r="B15" s="99">
        <v>0.119808759680069</v>
      </c>
      <c r="C15" s="93">
        <v>0.125720104463277</v>
      </c>
      <c r="D15" s="93">
        <v>0.11470538658849801</v>
      </c>
      <c r="E15" s="92">
        <f>D15-B15</f>
        <v>-5.1033730915709952E-3</v>
      </c>
      <c r="F15" s="100">
        <f>D15-C15</f>
        <v>-1.1014717874778993E-2</v>
      </c>
    </row>
    <row r="16" spans="1:6" ht="16.5" x14ac:dyDescent="0.3">
      <c r="A16" s="2" t="s">
        <v>12</v>
      </c>
      <c r="B16" s="99">
        <v>0.14579472967103899</v>
      </c>
      <c r="C16" s="93">
        <v>0.141232574650096</v>
      </c>
      <c r="D16" s="93">
        <v>0</v>
      </c>
      <c r="E16" s="168">
        <f>D16-B16</f>
        <v>-0.14579472967103899</v>
      </c>
      <c r="F16" s="100">
        <f>D16-C16</f>
        <v>-0.141232574650096</v>
      </c>
    </row>
    <row r="17" spans="1:6" ht="30" customHeight="1" x14ac:dyDescent="0.25">
      <c r="A17" s="164" t="s">
        <v>13</v>
      </c>
      <c r="B17" s="97">
        <v>100</v>
      </c>
      <c r="C17" s="97">
        <v>100</v>
      </c>
      <c r="D17" s="97">
        <v>100</v>
      </c>
      <c r="E17" s="97"/>
      <c r="F17" s="149"/>
    </row>
    <row r="18" spans="1:6" ht="16.5" x14ac:dyDescent="0.3">
      <c r="A18" s="2" t="s">
        <v>1</v>
      </c>
      <c r="B18" s="98"/>
      <c r="C18" s="98"/>
      <c r="D18" s="98"/>
      <c r="E18" s="98"/>
      <c r="F18" s="100"/>
    </row>
    <row r="19" spans="1:6" ht="16.5" x14ac:dyDescent="0.3">
      <c r="A19" s="2" t="s">
        <v>14</v>
      </c>
      <c r="B19" s="99">
        <v>0.78203287099248997</v>
      </c>
      <c r="C19" s="93">
        <v>0.96784793007874304</v>
      </c>
      <c r="D19" s="93">
        <v>0.73883567618401702</v>
      </c>
      <c r="E19" s="100">
        <f>D19-B19</f>
        <v>-4.319719480847295E-2</v>
      </c>
      <c r="F19" s="100">
        <f>D19-C19</f>
        <v>-0.22901225389472601</v>
      </c>
    </row>
    <row r="20" spans="1:6" ht="16.5" x14ac:dyDescent="0.3">
      <c r="A20" s="2" t="s">
        <v>15</v>
      </c>
      <c r="B20" s="99">
        <v>8.1591945590142192</v>
      </c>
      <c r="C20" s="93">
        <v>7.6269170960282899</v>
      </c>
      <c r="D20" s="93">
        <v>6.8610203090328596</v>
      </c>
      <c r="E20" s="100">
        <f>D20-B20</f>
        <v>-1.2981742499813596</v>
      </c>
      <c r="F20" s="100">
        <f>D20-C20</f>
        <v>-0.76589678699543029</v>
      </c>
    </row>
    <row r="21" spans="1:6" ht="16.5" x14ac:dyDescent="0.3">
      <c r="A21" s="2" t="s">
        <v>16</v>
      </c>
      <c r="B21" s="99">
        <v>91.058772569993295</v>
      </c>
      <c r="C21" s="93">
        <v>91.405234973893002</v>
      </c>
      <c r="D21" s="93">
        <v>92.400144014783095</v>
      </c>
      <c r="E21" s="100">
        <f>D21-B21</f>
        <v>1.3413714447898002</v>
      </c>
      <c r="F21" s="100">
        <f>D21-C21</f>
        <v>0.99490904089009291</v>
      </c>
    </row>
    <row r="22" spans="1:6" ht="16.5" x14ac:dyDescent="0.3">
      <c r="A22" s="9" t="s">
        <v>17</v>
      </c>
      <c r="B22" s="97">
        <v>100</v>
      </c>
      <c r="C22" s="97">
        <v>100</v>
      </c>
      <c r="D22" s="97">
        <v>100</v>
      </c>
      <c r="E22" s="97"/>
      <c r="F22" s="149"/>
    </row>
    <row r="23" spans="1:6" ht="16.5" x14ac:dyDescent="0.3">
      <c r="A23" s="2" t="s">
        <v>1</v>
      </c>
      <c r="B23" s="98"/>
      <c r="C23" s="98"/>
      <c r="D23" s="98"/>
      <c r="E23" s="98"/>
      <c r="F23" s="100"/>
    </row>
    <row r="24" spans="1:6" ht="16.5" x14ac:dyDescent="0.3">
      <c r="A24" s="2" t="s">
        <v>18</v>
      </c>
      <c r="B24" s="99">
        <v>13.482398694485999</v>
      </c>
      <c r="C24" s="93">
        <v>15.023083970423199</v>
      </c>
      <c r="D24" s="93">
        <v>16.162116663427799</v>
      </c>
      <c r="E24" s="98">
        <f>D24-B24</f>
        <v>2.6797179689417998</v>
      </c>
      <c r="F24" s="100">
        <f>D24-C24</f>
        <v>1.1390326930045997</v>
      </c>
    </row>
    <row r="25" spans="1:6" ht="16.5" x14ac:dyDescent="0.3">
      <c r="A25" s="2" t="s">
        <v>19</v>
      </c>
      <c r="B25" s="99">
        <v>86.517601305514006</v>
      </c>
      <c r="C25" s="93">
        <v>84.976916029576799</v>
      </c>
      <c r="D25" s="93">
        <v>83.837883336572105</v>
      </c>
      <c r="E25" s="100">
        <f>D25-B25</f>
        <v>-2.6797179689419011</v>
      </c>
      <c r="F25" s="100">
        <f>D25-C25</f>
        <v>-1.1390326930046939</v>
      </c>
    </row>
    <row r="26" spans="1:6" ht="22.5" customHeight="1" x14ac:dyDescent="0.25">
      <c r="A26" s="196" t="s">
        <v>39</v>
      </c>
      <c r="B26" s="196"/>
      <c r="C26" s="196"/>
      <c r="D26" s="196"/>
      <c r="E26" s="196"/>
      <c r="F26" s="196"/>
    </row>
  </sheetData>
  <mergeCells count="2">
    <mergeCell ref="A2:F2"/>
    <mergeCell ref="A26:F26"/>
  </mergeCells>
  <pageMargins left="0.2" right="0.2" top="0.2" bottom="0.22" header="0.21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showRowColHeaders="0" showRuler="0" view="pageLayout" zoomScale="136" zoomScalePageLayoutView="136" workbookViewId="0">
      <selection activeCell="C10" sqref="C10"/>
    </sheetView>
  </sheetViews>
  <sheetFormatPr defaultRowHeight="15" x14ac:dyDescent="0.25"/>
  <cols>
    <col min="1" max="1" width="62.5703125" customWidth="1"/>
    <col min="2" max="2" width="11.42578125" customWidth="1"/>
    <col min="3" max="3" width="10.42578125" customWidth="1"/>
    <col min="4" max="4" width="11.140625" customWidth="1"/>
    <col min="5" max="6" width="12" customWidth="1"/>
  </cols>
  <sheetData>
    <row r="1" spans="1:6" ht="17.25" customHeight="1" x14ac:dyDescent="0.3">
      <c r="A1" s="198" t="s">
        <v>66</v>
      </c>
      <c r="B1" s="198"/>
      <c r="C1" s="198"/>
      <c r="D1" s="198"/>
      <c r="E1" s="198"/>
      <c r="F1" s="198"/>
    </row>
    <row r="2" spans="1:6" ht="17.25" customHeight="1" x14ac:dyDescent="0.25">
      <c r="A2" s="199" t="s">
        <v>116</v>
      </c>
      <c r="B2" s="199"/>
      <c r="C2" s="199"/>
      <c r="D2" s="199"/>
      <c r="E2" s="199"/>
      <c r="F2" s="199"/>
    </row>
    <row r="3" spans="1:6" ht="17.25" customHeight="1" x14ac:dyDescent="0.25">
      <c r="A3" s="156" t="s">
        <v>135</v>
      </c>
      <c r="B3" s="156"/>
      <c r="C3" s="156"/>
      <c r="D3" s="156"/>
      <c r="E3" s="156"/>
      <c r="F3" s="156"/>
    </row>
    <row r="4" spans="1:6" ht="20.25" customHeight="1" x14ac:dyDescent="0.3">
      <c r="A4" s="7" t="s">
        <v>34</v>
      </c>
      <c r="B4" s="7"/>
      <c r="C4" s="7"/>
      <c r="D4" s="7"/>
      <c r="E4" s="3"/>
      <c r="F4" s="3"/>
    </row>
    <row r="5" spans="1:6" ht="173.25" customHeight="1" x14ac:dyDescent="0.3">
      <c r="A5" s="1"/>
      <c r="B5" s="162" t="s">
        <v>130</v>
      </c>
      <c r="C5" s="5" t="s">
        <v>114</v>
      </c>
      <c r="D5" s="162" t="s">
        <v>128</v>
      </c>
      <c r="E5" s="5" t="s">
        <v>120</v>
      </c>
      <c r="F5" s="5" t="s">
        <v>121</v>
      </c>
    </row>
    <row r="6" spans="1:6" ht="42.75" customHeight="1" x14ac:dyDescent="0.25">
      <c r="A6" s="10" t="s">
        <v>20</v>
      </c>
      <c r="B6" s="119">
        <v>4.8899999999999997</v>
      </c>
      <c r="C6" s="120">
        <v>4.99</v>
      </c>
      <c r="D6" s="120">
        <v>4.82</v>
      </c>
      <c r="E6" s="120">
        <f>D6-B6</f>
        <v>-6.9999999999999396E-2</v>
      </c>
      <c r="F6" s="161">
        <f>D6-C6</f>
        <v>-0.16999999999999993</v>
      </c>
    </row>
    <row r="7" spans="1:6" ht="34.5" customHeight="1" x14ac:dyDescent="0.25">
      <c r="A7" s="4" t="s">
        <v>51</v>
      </c>
      <c r="B7" s="121">
        <v>2.1</v>
      </c>
      <c r="C7" s="101">
        <v>2.42</v>
      </c>
      <c r="D7" s="101">
        <v>2.2599999999999998</v>
      </c>
      <c r="E7" s="122">
        <f>D7-B7</f>
        <v>0.1599999999999997</v>
      </c>
      <c r="F7" s="101">
        <f t="shared" ref="F7:F11" si="0">D7-C7</f>
        <v>-0.16000000000000014</v>
      </c>
    </row>
    <row r="8" spans="1:6" ht="34.5" customHeight="1" x14ac:dyDescent="0.25">
      <c r="A8" s="4" t="s">
        <v>21</v>
      </c>
      <c r="B8" s="101" t="s">
        <v>24</v>
      </c>
      <c r="C8" s="101" t="s">
        <v>24</v>
      </c>
      <c r="D8" s="101" t="s">
        <v>24</v>
      </c>
      <c r="E8" s="101" t="s">
        <v>24</v>
      </c>
      <c r="F8" s="101" t="s">
        <v>24</v>
      </c>
    </row>
    <row r="9" spans="1:6" ht="35.25" customHeight="1" x14ac:dyDescent="0.25">
      <c r="A9" s="4" t="s">
        <v>22</v>
      </c>
      <c r="B9" s="123">
        <v>13.09</v>
      </c>
      <c r="C9" s="101">
        <v>12.28</v>
      </c>
      <c r="D9" s="101">
        <v>11.78</v>
      </c>
      <c r="E9" s="122">
        <f>D9-B9</f>
        <v>-1.3100000000000005</v>
      </c>
      <c r="F9" s="101">
        <f>D9-C9</f>
        <v>-0.5</v>
      </c>
    </row>
    <row r="10" spans="1:6" ht="35.25" customHeight="1" x14ac:dyDescent="0.25">
      <c r="A10" s="4" t="s">
        <v>23</v>
      </c>
      <c r="B10" s="125">
        <v>6.87</v>
      </c>
      <c r="C10" s="124">
        <v>6.87</v>
      </c>
      <c r="D10" s="124">
        <v>5.89</v>
      </c>
      <c r="E10" s="173">
        <f>D10-B10</f>
        <v>-0.98000000000000043</v>
      </c>
      <c r="F10" s="101">
        <f t="shared" si="0"/>
        <v>-0.98000000000000043</v>
      </c>
    </row>
    <row r="11" spans="1:6" ht="35.25" customHeight="1" x14ac:dyDescent="0.25">
      <c r="A11" s="4" t="s">
        <v>63</v>
      </c>
      <c r="B11" s="121">
        <v>1</v>
      </c>
      <c r="C11" s="101">
        <v>1</v>
      </c>
      <c r="D11" s="101">
        <v>1</v>
      </c>
      <c r="E11" s="122">
        <f>D11-B11</f>
        <v>0</v>
      </c>
      <c r="F11" s="101">
        <f t="shared" si="0"/>
        <v>0</v>
      </c>
    </row>
    <row r="12" spans="1:6" ht="33" customHeight="1" x14ac:dyDescent="0.25">
      <c r="A12" s="4" t="s">
        <v>64</v>
      </c>
      <c r="B12" s="101" t="s">
        <v>24</v>
      </c>
      <c r="C12" s="101" t="s">
        <v>24</v>
      </c>
      <c r="D12" s="101" t="s">
        <v>24</v>
      </c>
      <c r="E12" s="101" t="s">
        <v>24</v>
      </c>
      <c r="F12" s="101" t="s">
        <v>24</v>
      </c>
    </row>
    <row r="14" spans="1:6" ht="29.25" customHeight="1" x14ac:dyDescent="0.25">
      <c r="A14" s="197" t="s">
        <v>84</v>
      </c>
      <c r="B14" s="197"/>
      <c r="C14" s="197"/>
      <c r="D14" s="197"/>
      <c r="E14" s="197"/>
    </row>
  </sheetData>
  <mergeCells count="3">
    <mergeCell ref="A14:E14"/>
    <mergeCell ref="A1:F1"/>
    <mergeCell ref="A2:F2"/>
  </mergeCells>
  <pageMargins left="0.2" right="5.2083333333333336E-2" top="0.23" bottom="0.27" header="0.2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showRuler="0" topLeftCell="A2" zoomScaleNormal="100" zoomScaleSheetLayoutView="95" zoomScalePageLayoutView="66" workbookViewId="0">
      <selection activeCell="K9" sqref="K9"/>
    </sheetView>
  </sheetViews>
  <sheetFormatPr defaultRowHeight="15" x14ac:dyDescent="0.25"/>
  <cols>
    <col min="1" max="1" width="37.42578125" customWidth="1"/>
    <col min="2" max="2" width="13.85546875" customWidth="1"/>
    <col min="3" max="3" width="12.7109375" customWidth="1"/>
    <col min="4" max="4" width="11.85546875" customWidth="1"/>
    <col min="5" max="6" width="11.7109375" customWidth="1"/>
    <col min="7" max="7" width="14.5703125" customWidth="1"/>
    <col min="8" max="8" width="13.7109375" customWidth="1"/>
    <col min="9" max="9" width="14.7109375" customWidth="1"/>
  </cols>
  <sheetData>
    <row r="1" spans="1:13" hidden="1" x14ac:dyDescent="0.25"/>
    <row r="2" spans="1:13" ht="19.5" customHeight="1" x14ac:dyDescent="0.25">
      <c r="A2" s="202"/>
      <c r="B2" s="202"/>
      <c r="C2" s="202"/>
      <c r="D2" s="202"/>
      <c r="E2" s="202"/>
      <c r="F2" s="202"/>
      <c r="G2" s="202"/>
      <c r="H2" s="202"/>
      <c r="I2" s="202"/>
    </row>
    <row r="3" spans="1:13" ht="42" customHeight="1" x14ac:dyDescent="0.25">
      <c r="A3" s="200" t="s">
        <v>136</v>
      </c>
      <c r="B3" s="200"/>
      <c r="C3" s="200"/>
      <c r="D3" s="200"/>
      <c r="E3" s="200"/>
      <c r="F3" s="200"/>
      <c r="G3" s="200"/>
      <c r="H3" s="200"/>
      <c r="I3" s="200"/>
    </row>
    <row r="4" spans="1:13" ht="7.5" customHeight="1" x14ac:dyDescent="0.25">
      <c r="A4" s="200"/>
      <c r="B4" s="200"/>
      <c r="C4" s="200"/>
      <c r="D4" s="200"/>
      <c r="E4" s="200"/>
      <c r="F4" s="200"/>
      <c r="G4" s="200"/>
      <c r="H4" s="200"/>
      <c r="I4" s="200"/>
    </row>
    <row r="5" spans="1:13" ht="16.5" x14ac:dyDescent="0.25">
      <c r="A5" s="13"/>
      <c r="B5" s="13"/>
      <c r="C5" s="13"/>
      <c r="D5" s="13" t="s">
        <v>35</v>
      </c>
      <c r="E5" s="13"/>
      <c r="F5" s="13"/>
      <c r="G5" s="13"/>
      <c r="H5" s="13"/>
      <c r="I5" s="13"/>
    </row>
    <row r="6" spans="1:13" ht="4.5" customHeight="1" x14ac:dyDescent="0.25"/>
    <row r="7" spans="1:13" ht="181.5" customHeight="1" x14ac:dyDescent="0.25">
      <c r="A7" s="5"/>
      <c r="B7" s="5" t="s">
        <v>137</v>
      </c>
      <c r="C7" s="5" t="s">
        <v>138</v>
      </c>
      <c r="D7" s="5" t="s">
        <v>126</v>
      </c>
      <c r="E7" s="5" t="s">
        <v>139</v>
      </c>
      <c r="F7" s="5" t="s">
        <v>140</v>
      </c>
      <c r="G7" s="5" t="s">
        <v>122</v>
      </c>
      <c r="H7" s="5" t="s">
        <v>123</v>
      </c>
      <c r="I7" s="5" t="s">
        <v>124</v>
      </c>
    </row>
    <row r="8" spans="1:13" ht="38.25" customHeight="1" x14ac:dyDescent="0.25">
      <c r="A8" s="16" t="s">
        <v>36</v>
      </c>
      <c r="B8" s="126">
        <v>68.699483043000001</v>
      </c>
      <c r="C8" s="146">
        <v>89.037277119999999</v>
      </c>
      <c r="D8" s="58">
        <v>20.874921369999999</v>
      </c>
      <c r="E8" s="58">
        <v>7.5350194899999998</v>
      </c>
      <c r="F8" s="58">
        <v>102.06455368</v>
      </c>
      <c r="G8" s="58">
        <f>F8/B8*100</f>
        <v>148.56669826193064</v>
      </c>
      <c r="H8" s="58">
        <f>F8/C8*100</f>
        <v>114.63126117664457</v>
      </c>
      <c r="I8" s="58">
        <f>E8/D8*100</f>
        <v>36.096037711686002</v>
      </c>
      <c r="J8" s="158"/>
      <c r="K8" s="158">
        <f>F8+F9</f>
        <v>270.27552012000001</v>
      </c>
    </row>
    <row r="9" spans="1:13" ht="36.75" customHeight="1" x14ac:dyDescent="0.25">
      <c r="A9" s="16" t="s">
        <v>37</v>
      </c>
      <c r="B9" s="126">
        <v>100.489318113526</v>
      </c>
      <c r="C9" s="127">
        <v>141.76424294</v>
      </c>
      <c r="D9" s="58">
        <v>11.631215490000001</v>
      </c>
      <c r="E9" s="58">
        <v>21.9957776153623</v>
      </c>
      <c r="F9" s="58">
        <v>168.21096643999999</v>
      </c>
      <c r="G9" s="58">
        <f t="shared" ref="G9:G10" si="0">F9/B9*100</f>
        <v>167.39188761333486</v>
      </c>
      <c r="H9" s="58">
        <f>F9/C9*100</f>
        <v>118.65542604505231</v>
      </c>
      <c r="I9" s="58">
        <f>E9/D9*100</f>
        <v>189.10987965336287</v>
      </c>
      <c r="J9" s="159"/>
      <c r="K9" s="158"/>
      <c r="M9" s="158"/>
    </row>
    <row r="10" spans="1:13" ht="42" customHeight="1" x14ac:dyDescent="0.25">
      <c r="A10" s="16" t="s">
        <v>38</v>
      </c>
      <c r="B10" s="126">
        <v>584.55596904799995</v>
      </c>
      <c r="C10" s="127">
        <v>319.34060083399999</v>
      </c>
      <c r="D10" s="58">
        <v>78.231001806999998</v>
      </c>
      <c r="E10" s="58">
        <v>189.50836590099999</v>
      </c>
      <c r="F10" s="58">
        <v>359.23770139200002</v>
      </c>
      <c r="G10" s="58">
        <f t="shared" si="0"/>
        <v>61.454799953039526</v>
      </c>
      <c r="H10" s="58">
        <f>F10/C10*100</f>
        <v>112.49358849260116</v>
      </c>
      <c r="I10" s="58">
        <f>E10/D10*100</f>
        <v>242.2420287656895</v>
      </c>
      <c r="J10" s="158"/>
      <c r="K10" s="158"/>
    </row>
    <row r="12" spans="1:13" ht="39.75" customHeight="1" x14ac:dyDescent="0.25">
      <c r="A12" s="201" t="s">
        <v>39</v>
      </c>
      <c r="B12" s="201"/>
      <c r="C12" s="201"/>
      <c r="D12" s="201"/>
      <c r="E12" s="201"/>
      <c r="F12" s="201"/>
      <c r="G12" s="201"/>
      <c r="H12" s="201"/>
      <c r="I12" s="201"/>
    </row>
    <row r="14" spans="1:13" x14ac:dyDescent="0.25">
      <c r="E14" s="158"/>
      <c r="F14" s="158"/>
    </row>
    <row r="15" spans="1:13" x14ac:dyDescent="0.25">
      <c r="H15" s="158"/>
    </row>
  </sheetData>
  <mergeCells count="4">
    <mergeCell ref="A3:I3"/>
    <mergeCell ref="A4:I4"/>
    <mergeCell ref="A12:I12"/>
    <mergeCell ref="A2:I2"/>
  </mergeCells>
  <pageMargins left="0.22" right="2.0833333333333332E-2" top="0.3" bottom="0.28000000000000003" header="0.3" footer="0.3"/>
  <pageSetup paperSize="9" orientation="landscape" r:id="rId1"/>
  <headerFooter>
    <oddHeader>&amp;C&amp;"GHEA Grapalat,Bold"ՏԵՂԵԿԱՆՔ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8"/>
  <sheetViews>
    <sheetView showRowColHeaders="0" showRuler="0" view="pageLayout" workbookViewId="0">
      <selection activeCell="F13" sqref="F13"/>
    </sheetView>
  </sheetViews>
  <sheetFormatPr defaultRowHeight="15" x14ac:dyDescent="0.25"/>
  <cols>
    <col min="1" max="1" width="60" customWidth="1"/>
    <col min="2" max="2" width="16.28515625" customWidth="1"/>
    <col min="3" max="4" width="16.140625" customWidth="1"/>
    <col min="5" max="5" width="18.5703125" customWidth="1"/>
  </cols>
  <sheetData>
    <row r="4" spans="1:6" ht="16.5" x14ac:dyDescent="0.3">
      <c r="A4" s="204" t="s">
        <v>61</v>
      </c>
      <c r="B4" s="204"/>
      <c r="C4" s="204"/>
      <c r="D4" s="204"/>
      <c r="E4" s="204"/>
    </row>
    <row r="5" spans="1:6" ht="30" customHeight="1" x14ac:dyDescent="0.25">
      <c r="A5" s="203" t="s">
        <v>65</v>
      </c>
      <c r="B5" s="203"/>
      <c r="C5" s="203"/>
      <c r="D5" s="203"/>
      <c r="E5" s="203"/>
    </row>
    <row r="6" spans="1:6" x14ac:dyDescent="0.25">
      <c r="D6" s="158"/>
    </row>
    <row r="8" spans="1:6" ht="105.75" customHeight="1" x14ac:dyDescent="0.3">
      <c r="A8" s="18"/>
      <c r="B8" s="169" t="s">
        <v>130</v>
      </c>
      <c r="C8" s="163" t="s">
        <v>114</v>
      </c>
      <c r="D8" s="163" t="s">
        <v>128</v>
      </c>
      <c r="E8" s="19" t="s">
        <v>119</v>
      </c>
    </row>
    <row r="9" spans="1:6" ht="21.75" customHeight="1" x14ac:dyDescent="0.25">
      <c r="A9" s="20" t="s">
        <v>53</v>
      </c>
      <c r="B9" s="103"/>
      <c r="C9" s="103"/>
      <c r="D9" s="103"/>
      <c r="E9" s="29"/>
    </row>
    <row r="10" spans="1:6" ht="38.25" customHeight="1" x14ac:dyDescent="0.25">
      <c r="A10" s="23" t="s">
        <v>117</v>
      </c>
      <c r="B10" s="108">
        <v>8.9859473940236203</v>
      </c>
      <c r="C10" s="108">
        <v>8.69</v>
      </c>
      <c r="D10" s="105">
        <v>9.11</v>
      </c>
      <c r="E10" s="104" t="s">
        <v>54</v>
      </c>
      <c r="F10" s="158"/>
    </row>
    <row r="11" spans="1:6" ht="57" customHeight="1" x14ac:dyDescent="0.25">
      <c r="A11" s="23" t="s">
        <v>113</v>
      </c>
      <c r="B11" s="105">
        <v>16.38</v>
      </c>
      <c r="C11" s="109">
        <v>12.94</v>
      </c>
      <c r="D11" s="105">
        <v>12.66</v>
      </c>
      <c r="E11" s="104" t="s">
        <v>55</v>
      </c>
    </row>
    <row r="12" spans="1:6" ht="17.25" x14ac:dyDescent="0.25">
      <c r="A12" s="21" t="s">
        <v>56</v>
      </c>
      <c r="B12" s="57"/>
      <c r="C12" s="57"/>
      <c r="D12" s="57"/>
      <c r="E12" s="29"/>
    </row>
    <row r="13" spans="1:6" ht="38.25" customHeight="1" x14ac:dyDescent="0.25">
      <c r="A13" s="23" t="s">
        <v>57</v>
      </c>
      <c r="B13" s="110">
        <v>86.517601305514006</v>
      </c>
      <c r="C13" s="110">
        <v>84.976916029576003</v>
      </c>
      <c r="D13" s="105">
        <v>83.837883336572105</v>
      </c>
      <c r="E13" s="104" t="s">
        <v>58</v>
      </c>
      <c r="F13" s="158"/>
    </row>
    <row r="14" spans="1:6" ht="17.25" x14ac:dyDescent="0.25">
      <c r="A14" s="21" t="s">
        <v>59</v>
      </c>
      <c r="B14" s="57"/>
      <c r="C14" s="57"/>
      <c r="D14" s="57"/>
      <c r="E14" s="29"/>
    </row>
    <row r="15" spans="1:6" ht="24.75" customHeight="1" x14ac:dyDescent="0.25">
      <c r="A15" s="23" t="s">
        <v>62</v>
      </c>
      <c r="B15" s="110">
        <v>20.730376680462001</v>
      </c>
      <c r="C15" s="110">
        <v>21.7520478446209</v>
      </c>
      <c r="D15" s="106">
        <v>22.450214072674701</v>
      </c>
      <c r="E15" s="104" t="s">
        <v>60</v>
      </c>
    </row>
    <row r="16" spans="1:6" x14ac:dyDescent="0.25">
      <c r="B16" s="55"/>
      <c r="C16" s="55"/>
      <c r="D16" s="55"/>
    </row>
    <row r="17" spans="1:8" ht="24.75" customHeight="1" x14ac:dyDescent="0.25">
      <c r="A17" s="196" t="s">
        <v>39</v>
      </c>
      <c r="B17" s="196"/>
      <c r="C17" s="196"/>
      <c r="D17" s="196"/>
      <c r="E17" s="196"/>
      <c r="F17" s="64"/>
      <c r="G17" s="64"/>
      <c r="H17" s="64"/>
    </row>
    <row r="18" spans="1:8" x14ac:dyDescent="0.25">
      <c r="C18" s="158"/>
      <c r="D18" s="158"/>
    </row>
  </sheetData>
  <mergeCells count="3">
    <mergeCell ref="A5:E5"/>
    <mergeCell ref="A4:E4"/>
    <mergeCell ref="A17:E1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93" zoomScaleNormal="93" workbookViewId="0">
      <selection activeCell="I13" sqref="I13"/>
    </sheetView>
  </sheetViews>
  <sheetFormatPr defaultRowHeight="15" x14ac:dyDescent="0.25"/>
  <cols>
    <col min="1" max="1" width="72.7109375" customWidth="1"/>
    <col min="2" max="2" width="17" customWidth="1"/>
    <col min="3" max="4" width="17.85546875" customWidth="1"/>
    <col min="5" max="5" width="17.28515625" customWidth="1"/>
  </cols>
  <sheetData>
    <row r="1" spans="1:9" ht="17.25" x14ac:dyDescent="0.3">
      <c r="A1" s="205" t="s">
        <v>61</v>
      </c>
      <c r="B1" s="205"/>
      <c r="C1" s="205"/>
      <c r="D1" s="205"/>
      <c r="E1" s="205"/>
    </row>
    <row r="2" spans="1:9" ht="32.25" customHeight="1" x14ac:dyDescent="0.25">
      <c r="A2" s="206" t="s">
        <v>141</v>
      </c>
      <c r="B2" s="206"/>
      <c r="C2" s="206"/>
      <c r="D2" s="206"/>
      <c r="E2" s="206"/>
    </row>
    <row r="3" spans="1:9" ht="15.75" customHeight="1" x14ac:dyDescent="0.25">
      <c r="B3" s="24" t="s">
        <v>67</v>
      </c>
    </row>
    <row r="4" spans="1:9" ht="53.25" customHeight="1" x14ac:dyDescent="0.3">
      <c r="A4" s="25"/>
      <c r="B4" s="22" t="s">
        <v>142</v>
      </c>
      <c r="C4" s="22" t="s">
        <v>143</v>
      </c>
      <c r="D4" s="22" t="s">
        <v>144</v>
      </c>
      <c r="E4" s="60" t="s">
        <v>145</v>
      </c>
    </row>
    <row r="5" spans="1:9" ht="34.5" customHeight="1" x14ac:dyDescent="0.25">
      <c r="A5" s="26" t="s">
        <v>68</v>
      </c>
      <c r="B5" s="128">
        <v>278.72907551619301</v>
      </c>
      <c r="C5" s="171">
        <v>133.109144316428</v>
      </c>
      <c r="D5" s="27">
        <v>234.66413857023699</v>
      </c>
      <c r="E5" s="59">
        <v>100</v>
      </c>
      <c r="F5" s="65"/>
      <c r="G5" s="66"/>
    </row>
    <row r="6" spans="1:9" ht="18" customHeight="1" x14ac:dyDescent="0.25">
      <c r="A6" s="28" t="s">
        <v>69</v>
      </c>
      <c r="B6" s="129"/>
      <c r="C6" s="111"/>
      <c r="D6" s="129"/>
      <c r="E6" s="30"/>
    </row>
    <row r="7" spans="1:9" ht="19.5" customHeight="1" x14ac:dyDescent="0.25">
      <c r="A7" s="31" t="s">
        <v>70</v>
      </c>
      <c r="B7" s="128">
        <v>45.722761241999997</v>
      </c>
      <c r="C7" s="128">
        <v>47.9760314631</v>
      </c>
      <c r="D7" s="116">
        <v>101.94985249760001</v>
      </c>
      <c r="E7" s="117">
        <v>43.445007455660097</v>
      </c>
    </row>
    <row r="8" spans="1:9" ht="16.5" customHeight="1" x14ac:dyDescent="0.25">
      <c r="A8" s="28" t="s">
        <v>69</v>
      </c>
      <c r="B8" s="129"/>
      <c r="C8" s="111"/>
      <c r="D8" s="129"/>
      <c r="E8" s="32"/>
    </row>
    <row r="9" spans="1:9" ht="34.5" x14ac:dyDescent="0.25">
      <c r="A9" s="33" t="s">
        <v>71</v>
      </c>
      <c r="B9" s="130">
        <v>45.722761241999997</v>
      </c>
      <c r="C9" s="170">
        <v>47.9760314631</v>
      </c>
      <c r="D9" s="112">
        <v>101.94985249760001</v>
      </c>
      <c r="E9" s="34"/>
      <c r="H9" s="66"/>
    </row>
    <row r="10" spans="1:9" ht="17.25" x14ac:dyDescent="0.25">
      <c r="A10" s="28" t="s">
        <v>72</v>
      </c>
      <c r="B10" s="129"/>
      <c r="C10" s="111"/>
      <c r="D10" s="129"/>
      <c r="E10" s="129"/>
    </row>
    <row r="11" spans="1:9" ht="17.25" x14ac:dyDescent="0.25">
      <c r="A11" s="35" t="s">
        <v>73</v>
      </c>
      <c r="B11" s="130">
        <v>183.188784191</v>
      </c>
      <c r="C11" s="114">
        <v>166.16604550860001</v>
      </c>
      <c r="D11" s="112">
        <v>217.25047959779999</v>
      </c>
      <c r="E11" s="34"/>
    </row>
    <row r="12" spans="1:9" ht="17.25" x14ac:dyDescent="0.25">
      <c r="A12" s="35" t="s">
        <v>74</v>
      </c>
      <c r="B12" s="180">
        <v>-137.46602294900001</v>
      </c>
      <c r="C12" s="180">
        <v>-118.19001404550001</v>
      </c>
      <c r="D12" s="178">
        <v>-115.3006271002</v>
      </c>
      <c r="E12" s="34"/>
    </row>
    <row r="13" spans="1:9" ht="17.25" x14ac:dyDescent="0.25">
      <c r="A13" s="36" t="s">
        <v>75</v>
      </c>
      <c r="B13" s="165"/>
      <c r="C13" s="112"/>
      <c r="D13" s="112"/>
      <c r="E13" s="30"/>
      <c r="I13" s="66"/>
    </row>
    <row r="14" spans="1:9" ht="17.25" x14ac:dyDescent="0.25">
      <c r="A14" s="31" t="s">
        <v>76</v>
      </c>
      <c r="B14" s="116">
        <v>233.00631427419299</v>
      </c>
      <c r="C14" s="131">
        <v>85.1331128533282</v>
      </c>
      <c r="D14" s="175">
        <v>132.71428607263701</v>
      </c>
      <c r="E14" s="174">
        <v>56.554992544339903</v>
      </c>
    </row>
    <row r="15" spans="1:9" ht="17.25" x14ac:dyDescent="0.25">
      <c r="A15" s="28" t="s">
        <v>69</v>
      </c>
      <c r="B15" s="111"/>
      <c r="C15" s="111"/>
      <c r="D15" s="167"/>
      <c r="E15" s="30"/>
    </row>
    <row r="16" spans="1:9" ht="17.25" x14ac:dyDescent="0.25">
      <c r="A16" s="33" t="s">
        <v>77</v>
      </c>
      <c r="B16" s="30">
        <v>233.00631427419299</v>
      </c>
      <c r="C16" s="114">
        <v>85.1331128533282</v>
      </c>
      <c r="D16" s="176">
        <v>91.465792072637001</v>
      </c>
      <c r="E16" s="34"/>
    </row>
    <row r="17" spans="1:5" ht="17.25" x14ac:dyDescent="0.25">
      <c r="A17" s="28" t="s">
        <v>72</v>
      </c>
      <c r="B17" s="111"/>
      <c r="C17" s="111"/>
      <c r="D17" s="111"/>
      <c r="E17" s="30"/>
    </row>
    <row r="18" spans="1:5" ht="17.25" x14ac:dyDescent="0.25">
      <c r="A18" s="35" t="s">
        <v>78</v>
      </c>
      <c r="B18" s="114">
        <v>280.92737849897998</v>
      </c>
      <c r="C18" s="114">
        <v>154.349547531702</v>
      </c>
      <c r="D18" s="166">
        <v>173.102250899137</v>
      </c>
      <c r="E18" s="34"/>
    </row>
    <row r="19" spans="1:5" ht="17.25" x14ac:dyDescent="0.25">
      <c r="A19" s="28" t="s">
        <v>69</v>
      </c>
      <c r="B19" s="111"/>
      <c r="C19" s="111"/>
      <c r="D19" s="167"/>
      <c r="E19" s="30"/>
    </row>
    <row r="20" spans="1:5" ht="17.25" x14ac:dyDescent="0.25">
      <c r="A20" s="37" t="s">
        <v>79</v>
      </c>
      <c r="B20" s="114">
        <v>176.58785849898001</v>
      </c>
      <c r="C20" s="114">
        <v>106.74882753170201</v>
      </c>
      <c r="D20" s="112">
        <v>99.522183999136999</v>
      </c>
      <c r="E20" s="34"/>
    </row>
    <row r="21" spans="1:5" ht="17.25" x14ac:dyDescent="0.25">
      <c r="A21" s="37" t="s">
        <v>80</v>
      </c>
      <c r="B21" s="111">
        <v>104.33951999999999</v>
      </c>
      <c r="C21" s="113">
        <v>47.600720000000003</v>
      </c>
      <c r="D21" s="113">
        <v>73.580066900000006</v>
      </c>
      <c r="E21" s="30"/>
    </row>
    <row r="22" spans="1:5" ht="17.25" x14ac:dyDescent="0.25">
      <c r="A22" s="35" t="s">
        <v>81</v>
      </c>
      <c r="B22" s="178">
        <v>-47.92106422478706</v>
      </c>
      <c r="C22" s="180">
        <v>-69.216434678373801</v>
      </c>
      <c r="D22" s="178">
        <v>-81.63645882649999</v>
      </c>
      <c r="E22" s="34"/>
    </row>
    <row r="23" spans="1:5" ht="34.5" x14ac:dyDescent="0.25">
      <c r="A23" s="33" t="s">
        <v>82</v>
      </c>
      <c r="B23" s="113" t="s">
        <v>24</v>
      </c>
      <c r="C23" s="113" t="s">
        <v>24</v>
      </c>
      <c r="D23" s="113">
        <v>41.248494000000001</v>
      </c>
      <c r="E23" s="34"/>
    </row>
    <row r="24" spans="1:5" ht="16.5" customHeight="1" x14ac:dyDescent="0.25">
      <c r="A24" s="28" t="s">
        <v>72</v>
      </c>
      <c r="B24" s="111"/>
      <c r="C24" s="111"/>
      <c r="D24" s="111"/>
      <c r="E24" s="129"/>
    </row>
    <row r="25" spans="1:5" ht="17.25" x14ac:dyDescent="0.25">
      <c r="A25" s="35" t="s">
        <v>73</v>
      </c>
      <c r="B25" s="113" t="s">
        <v>24</v>
      </c>
      <c r="C25" s="113" t="s">
        <v>24</v>
      </c>
      <c r="D25" s="113">
        <v>231.02740800000001</v>
      </c>
      <c r="E25" s="34"/>
    </row>
    <row r="26" spans="1:5" ht="18" thickBot="1" x14ac:dyDescent="0.3">
      <c r="A26" s="38" t="s">
        <v>74</v>
      </c>
      <c r="B26" s="30" t="s">
        <v>24</v>
      </c>
      <c r="C26" s="30" t="s">
        <v>24</v>
      </c>
      <c r="D26" s="179">
        <v>-189.77891399999999</v>
      </c>
      <c r="E26" s="34"/>
    </row>
    <row r="27" spans="1:5" ht="15.75" thickTop="1" x14ac:dyDescent="0.25">
      <c r="A27" s="39" t="s">
        <v>83</v>
      </c>
    </row>
    <row r="28" spans="1:5" ht="33" customHeight="1" x14ac:dyDescent="0.25">
      <c r="A28" s="207" t="s">
        <v>84</v>
      </c>
      <c r="B28" s="207"/>
      <c r="C28" s="207"/>
      <c r="D28" s="207"/>
      <c r="E28" s="207"/>
    </row>
  </sheetData>
  <mergeCells count="3">
    <mergeCell ref="A1:E1"/>
    <mergeCell ref="A2:E2"/>
    <mergeCell ref="A28:E28"/>
  </mergeCells>
  <pageMargins left="0.2" right="0.23" top="0.31" bottom="0.27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activeCell="G9" sqref="G9"/>
    </sheetView>
  </sheetViews>
  <sheetFormatPr defaultRowHeight="15" x14ac:dyDescent="0.25"/>
  <cols>
    <col min="1" max="1" width="61" customWidth="1"/>
    <col min="2" max="2" width="15.85546875" customWidth="1"/>
    <col min="3" max="3" width="15.5703125" customWidth="1"/>
    <col min="4" max="4" width="15" customWidth="1"/>
    <col min="5" max="5" width="15.7109375" customWidth="1"/>
  </cols>
  <sheetData>
    <row r="1" spans="1:7" ht="16.5" x14ac:dyDescent="0.25">
      <c r="A1" s="200" t="s">
        <v>61</v>
      </c>
      <c r="B1" s="200"/>
      <c r="C1" s="200"/>
      <c r="D1" s="200"/>
      <c r="E1" s="200"/>
    </row>
    <row r="2" spans="1:7" ht="36.75" customHeight="1" x14ac:dyDescent="0.25">
      <c r="A2" s="206" t="s">
        <v>125</v>
      </c>
      <c r="B2" s="206"/>
      <c r="C2" s="206"/>
      <c r="D2" s="206"/>
      <c r="E2" s="206"/>
    </row>
    <row r="3" spans="1:7" x14ac:dyDescent="0.25">
      <c r="C3" s="24" t="s">
        <v>67</v>
      </c>
      <c r="D3" s="24"/>
    </row>
    <row r="5" spans="1:7" ht="34.5" x14ac:dyDescent="0.3">
      <c r="A5" s="25"/>
      <c r="B5" s="22" t="s">
        <v>142</v>
      </c>
      <c r="C5" s="22" t="s">
        <v>143</v>
      </c>
      <c r="D5" s="22" t="s">
        <v>144</v>
      </c>
      <c r="E5" s="22" t="s">
        <v>145</v>
      </c>
      <c r="G5" s="158"/>
    </row>
    <row r="6" spans="1:7" ht="17.25" x14ac:dyDescent="0.25">
      <c r="A6" s="40" t="s">
        <v>85</v>
      </c>
      <c r="B6" s="131">
        <v>122.110129577466</v>
      </c>
      <c r="C6" s="131">
        <v>138.978220982659</v>
      </c>
      <c r="D6" s="115">
        <v>157.48952193265001</v>
      </c>
      <c r="E6" s="115">
        <v>100</v>
      </c>
      <c r="F6" s="158"/>
      <c r="G6" s="66"/>
    </row>
    <row r="7" spans="1:7" ht="17.25" x14ac:dyDescent="0.25">
      <c r="A7" s="44" t="s">
        <v>69</v>
      </c>
      <c r="B7" s="111"/>
      <c r="C7" s="113"/>
      <c r="D7" s="113"/>
      <c r="E7" s="113"/>
    </row>
    <row r="8" spans="1:7" ht="17.25" x14ac:dyDescent="0.25">
      <c r="A8" s="41" t="s">
        <v>86</v>
      </c>
      <c r="B8" s="114">
        <v>58.181722400550001</v>
      </c>
      <c r="C8" s="114">
        <v>63.991004952449998</v>
      </c>
      <c r="D8" s="112">
        <v>69.738439720350001</v>
      </c>
      <c r="E8" s="112">
        <v>44.2813203472504</v>
      </c>
      <c r="F8" s="158"/>
      <c r="G8" s="158">
        <f>D12-B12</f>
        <v>23.822675035383803</v>
      </c>
    </row>
    <row r="9" spans="1:7" ht="17.25" x14ac:dyDescent="0.25">
      <c r="A9" s="44" t="s">
        <v>69</v>
      </c>
      <c r="B9" s="111"/>
      <c r="C9" s="113"/>
      <c r="D9" s="113"/>
      <c r="E9" s="113"/>
    </row>
    <row r="10" spans="1:7" ht="34.5" x14ac:dyDescent="0.25">
      <c r="A10" s="42" t="s">
        <v>87</v>
      </c>
      <c r="B10" s="114">
        <v>58.181722400550001</v>
      </c>
      <c r="C10" s="114">
        <v>63.991004952449998</v>
      </c>
      <c r="D10" s="113">
        <v>69.738439720350001</v>
      </c>
      <c r="E10" s="112">
        <v>44.2813203472504</v>
      </c>
    </row>
    <row r="11" spans="1:7" ht="17.25" x14ac:dyDescent="0.25">
      <c r="A11" s="43" t="s">
        <v>88</v>
      </c>
      <c r="B11" s="115"/>
      <c r="C11" s="113"/>
      <c r="D11" s="113"/>
      <c r="E11" s="133"/>
    </row>
    <row r="12" spans="1:7" ht="17.25" x14ac:dyDescent="0.25">
      <c r="A12" s="41" t="s">
        <v>89</v>
      </c>
      <c r="B12" s="114">
        <v>63.928407176916203</v>
      </c>
      <c r="C12" s="114">
        <v>74.9872160302086</v>
      </c>
      <c r="D12" s="112">
        <v>87.751082212300005</v>
      </c>
      <c r="E12" s="112">
        <v>55.7186796527496</v>
      </c>
    </row>
    <row r="13" spans="1:7" ht="17.25" x14ac:dyDescent="0.25">
      <c r="A13" s="44" t="s">
        <v>69</v>
      </c>
      <c r="B13" s="111"/>
      <c r="C13" s="113"/>
      <c r="D13" s="113"/>
      <c r="E13" s="113"/>
    </row>
    <row r="14" spans="1:7" ht="34.5" x14ac:dyDescent="0.25">
      <c r="A14" s="43" t="s">
        <v>90</v>
      </c>
      <c r="B14" s="114">
        <v>32.671433621716197</v>
      </c>
      <c r="C14" s="114">
        <v>43.223934211008597</v>
      </c>
      <c r="D14" s="113">
        <v>49.628652053300002</v>
      </c>
      <c r="E14" s="132">
        <v>31.5123517071336</v>
      </c>
    </row>
    <row r="15" spans="1:7" ht="34.5" x14ac:dyDescent="0.25">
      <c r="A15" s="43" t="s">
        <v>91</v>
      </c>
      <c r="B15" s="113">
        <v>31.256973555199998</v>
      </c>
      <c r="C15" s="114">
        <v>31.763281819199999</v>
      </c>
      <c r="D15" s="114">
        <v>38.122430158999997</v>
      </c>
      <c r="E15" s="114">
        <v>24.2063279456159</v>
      </c>
    </row>
    <row r="16" spans="1:7" ht="17.25" x14ac:dyDescent="0.3">
      <c r="A16" s="45" t="s">
        <v>92</v>
      </c>
      <c r="B16" s="17"/>
      <c r="C16" s="17"/>
      <c r="D16" s="17"/>
      <c r="E16" s="54"/>
    </row>
    <row r="18" spans="1:5" ht="34.5" customHeight="1" x14ac:dyDescent="0.25">
      <c r="A18" s="207" t="s">
        <v>84</v>
      </c>
      <c r="B18" s="207"/>
      <c r="C18" s="207"/>
      <c r="D18" s="207"/>
      <c r="E18" s="207"/>
    </row>
  </sheetData>
  <mergeCells count="3">
    <mergeCell ref="A1:E1"/>
    <mergeCell ref="A2:E2"/>
    <mergeCell ref="A18:E18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F13" sqref="F13"/>
    </sheetView>
  </sheetViews>
  <sheetFormatPr defaultRowHeight="15" x14ac:dyDescent="0.25"/>
  <cols>
    <col min="1" max="1" width="56.5703125" customWidth="1"/>
    <col min="2" max="2" width="17.28515625" customWidth="1"/>
    <col min="3" max="3" width="16.7109375" customWidth="1"/>
    <col min="4" max="4" width="13.7109375" customWidth="1"/>
    <col min="5" max="5" width="9.5703125" bestFit="1" customWidth="1"/>
    <col min="6" max="6" width="11.42578125" bestFit="1" customWidth="1"/>
  </cols>
  <sheetData>
    <row r="1" spans="1:6" ht="17.25" x14ac:dyDescent="0.25">
      <c r="A1" s="203" t="s">
        <v>61</v>
      </c>
      <c r="B1" s="203"/>
      <c r="C1" s="203"/>
      <c r="D1" s="203"/>
    </row>
    <row r="2" spans="1:6" ht="37.5" customHeight="1" x14ac:dyDescent="0.25">
      <c r="A2" s="208" t="s">
        <v>146</v>
      </c>
      <c r="B2" s="208"/>
      <c r="C2" s="208"/>
      <c r="D2" s="208"/>
    </row>
    <row r="3" spans="1:6" ht="17.25" x14ac:dyDescent="0.3">
      <c r="A3" s="17"/>
      <c r="B3" s="17"/>
    </row>
    <row r="4" spans="1:6" ht="67.5" customHeight="1" x14ac:dyDescent="0.3">
      <c r="A4" s="25"/>
      <c r="B4" s="162" t="s">
        <v>130</v>
      </c>
      <c r="C4" s="5" t="s">
        <v>114</v>
      </c>
      <c r="D4" s="162" t="s">
        <v>128</v>
      </c>
    </row>
    <row r="5" spans="1:6" ht="34.5" x14ac:dyDescent="0.25">
      <c r="A5" s="49" t="s">
        <v>101</v>
      </c>
      <c r="B5" s="118">
        <v>4021.0232640054701</v>
      </c>
      <c r="C5" s="118">
        <v>4139.6497423000001</v>
      </c>
      <c r="D5" s="157">
        <v>4309.6120666500001</v>
      </c>
      <c r="E5" s="66"/>
      <c r="F5" s="172"/>
    </row>
    <row r="6" spans="1:6" ht="17.25" x14ac:dyDescent="0.25">
      <c r="A6" s="50" t="s">
        <v>102</v>
      </c>
      <c r="B6" s="150">
        <v>100</v>
      </c>
      <c r="C6" s="151">
        <v>100</v>
      </c>
      <c r="D6" s="151">
        <v>100</v>
      </c>
      <c r="F6" s="66"/>
    </row>
    <row r="7" spans="1:6" ht="17.25" x14ac:dyDescent="0.25">
      <c r="A7" s="51" t="s">
        <v>69</v>
      </c>
      <c r="B7" s="57"/>
      <c r="C7" s="57"/>
      <c r="D7" s="22"/>
      <c r="E7" s="66"/>
    </row>
    <row r="8" spans="1:6" ht="17.25" x14ac:dyDescent="0.25">
      <c r="A8" s="52" t="s">
        <v>103</v>
      </c>
      <c r="B8" s="107">
        <v>78.766588524206298</v>
      </c>
      <c r="C8" s="107">
        <v>76.956319958271095</v>
      </c>
      <c r="D8" s="29">
        <v>75.119436860276394</v>
      </c>
      <c r="E8" s="66"/>
      <c r="F8" s="66"/>
    </row>
    <row r="9" spans="1:6" ht="17.25" x14ac:dyDescent="0.25">
      <c r="A9" s="52" t="s">
        <v>104</v>
      </c>
      <c r="B9" s="107">
        <v>20.622226251984198</v>
      </c>
      <c r="C9" s="107">
        <v>22.4957059465338</v>
      </c>
      <c r="D9" s="29">
        <v>24.405250356735099</v>
      </c>
    </row>
    <row r="10" spans="1:6" ht="17.25" x14ac:dyDescent="0.25">
      <c r="A10" s="52" t="s">
        <v>105</v>
      </c>
      <c r="B10" s="107">
        <v>0.61118522380951001</v>
      </c>
      <c r="C10" s="107">
        <v>0.54797409519514095</v>
      </c>
      <c r="D10" s="29">
        <v>0.47531278298844598</v>
      </c>
      <c r="E10" s="66"/>
    </row>
    <row r="11" spans="1:6" ht="17.25" x14ac:dyDescent="0.25">
      <c r="A11" s="50" t="s">
        <v>106</v>
      </c>
      <c r="B11" s="152">
        <v>100</v>
      </c>
      <c r="C11" s="152">
        <v>100</v>
      </c>
      <c r="D11" s="151">
        <v>100</v>
      </c>
    </row>
    <row r="12" spans="1:6" ht="17.25" x14ac:dyDescent="0.25">
      <c r="A12" s="51" t="s">
        <v>69</v>
      </c>
      <c r="B12" s="57"/>
      <c r="C12" s="57"/>
      <c r="D12" s="22"/>
    </row>
    <row r="13" spans="1:6" ht="17.25" x14ac:dyDescent="0.25">
      <c r="A13" s="53" t="s">
        <v>107</v>
      </c>
      <c r="B13" s="107">
        <v>39.408087923521499</v>
      </c>
      <c r="C13" s="107">
        <v>42.725064808440003</v>
      </c>
      <c r="D13" s="29">
        <v>44.151455142900502</v>
      </c>
    </row>
    <row r="14" spans="1:6" ht="17.25" x14ac:dyDescent="0.25">
      <c r="A14" s="53" t="s">
        <v>108</v>
      </c>
      <c r="B14" s="107">
        <v>40.7076501932101</v>
      </c>
      <c r="C14" s="107">
        <v>37.052562014868798</v>
      </c>
      <c r="D14" s="29">
        <v>33.372652169316602</v>
      </c>
    </row>
    <row r="15" spans="1:6" ht="17.25" x14ac:dyDescent="0.25">
      <c r="A15" s="53" t="s">
        <v>109</v>
      </c>
      <c r="B15" s="107">
        <v>13.2140462010659</v>
      </c>
      <c r="C15" s="107">
        <v>13.9158437607379</v>
      </c>
      <c r="D15" s="29">
        <v>16.6191620450595</v>
      </c>
    </row>
    <row r="16" spans="1:6" ht="17.25" x14ac:dyDescent="0.25">
      <c r="A16" s="53" t="s">
        <v>110</v>
      </c>
      <c r="B16" s="107">
        <v>5.9311905322964202</v>
      </c>
      <c r="C16" s="107">
        <v>5.6323821910235496</v>
      </c>
      <c r="D16" s="29">
        <v>5.2334387625130301</v>
      </c>
    </row>
    <row r="17" spans="1:4" ht="17.25" x14ac:dyDescent="0.25">
      <c r="A17" s="53" t="s">
        <v>111</v>
      </c>
      <c r="B17" s="107">
        <v>0.14739461502795201</v>
      </c>
      <c r="C17" s="107">
        <v>0.12707587084380501</v>
      </c>
      <c r="D17" s="29">
        <v>0.10659253893288</v>
      </c>
    </row>
    <row r="18" spans="1:4" ht="17.25" x14ac:dyDescent="0.25">
      <c r="A18" s="53" t="s">
        <v>112</v>
      </c>
      <c r="B18" s="107">
        <v>0.59163053487814099</v>
      </c>
      <c r="C18" s="107">
        <v>0.54707135408597196</v>
      </c>
      <c r="D18" s="29">
        <v>0.51669934127758799</v>
      </c>
    </row>
    <row r="20" spans="1:4" ht="28.5" customHeight="1" x14ac:dyDescent="0.25">
      <c r="A20" s="207" t="s">
        <v>39</v>
      </c>
      <c r="B20" s="207"/>
      <c r="C20" s="207"/>
      <c r="D20" s="207"/>
    </row>
  </sheetData>
  <mergeCells count="3">
    <mergeCell ref="A2:D2"/>
    <mergeCell ref="A1:D1"/>
    <mergeCell ref="A20:D2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showRuler="0" showWhiteSpace="0" zoomScaleNormal="100" zoomScalePageLayoutView="82" workbookViewId="0">
      <selection activeCell="F5" sqref="F5"/>
    </sheetView>
  </sheetViews>
  <sheetFormatPr defaultRowHeight="15" x14ac:dyDescent="0.25"/>
  <cols>
    <col min="1" max="1" width="68.42578125" customWidth="1"/>
    <col min="2" max="2" width="15.85546875" customWidth="1"/>
    <col min="3" max="3" width="15.140625" customWidth="1"/>
    <col min="4" max="4" width="15" customWidth="1"/>
  </cols>
  <sheetData>
    <row r="1" spans="1:6" ht="17.25" x14ac:dyDescent="0.25">
      <c r="A1" s="203" t="s">
        <v>61</v>
      </c>
      <c r="B1" s="203"/>
      <c r="C1" s="203"/>
      <c r="D1" s="203"/>
    </row>
    <row r="2" spans="1:6" ht="36" customHeight="1" x14ac:dyDescent="0.25">
      <c r="A2" s="208" t="s">
        <v>147</v>
      </c>
      <c r="B2" s="208"/>
      <c r="C2" s="208"/>
      <c r="D2" s="208"/>
    </row>
    <row r="4" spans="1:6" ht="66.75" customHeight="1" x14ac:dyDescent="0.3">
      <c r="A4" s="25"/>
      <c r="B4" s="162" t="s">
        <v>130</v>
      </c>
      <c r="C4" s="5" t="s">
        <v>114</v>
      </c>
      <c r="D4" s="162" t="s">
        <v>128</v>
      </c>
    </row>
    <row r="5" spans="1:6" ht="24.75" customHeight="1" x14ac:dyDescent="0.25">
      <c r="A5" s="47" t="s">
        <v>93</v>
      </c>
      <c r="B5" s="143">
        <v>549.73017000000004</v>
      </c>
      <c r="C5" s="143">
        <v>588.11148800000001</v>
      </c>
      <c r="D5" s="144">
        <v>681.04996900000003</v>
      </c>
      <c r="F5" s="158"/>
    </row>
    <row r="6" spans="1:6" ht="21.75" customHeight="1" x14ac:dyDescent="0.25">
      <c r="A6" s="48" t="s">
        <v>94</v>
      </c>
      <c r="B6" s="134">
        <v>100</v>
      </c>
      <c r="C6" s="134">
        <v>100</v>
      </c>
      <c r="D6" s="134">
        <v>100</v>
      </c>
    </row>
    <row r="7" spans="1:6" ht="17.25" x14ac:dyDescent="0.25">
      <c r="A7" s="48" t="s">
        <v>69</v>
      </c>
      <c r="B7" s="145"/>
      <c r="C7" s="145"/>
      <c r="D7" s="111"/>
    </row>
    <row r="8" spans="1:6" ht="17.25" x14ac:dyDescent="0.25">
      <c r="A8" s="46" t="s">
        <v>95</v>
      </c>
      <c r="B8" s="135">
        <v>4.1224406512016598</v>
      </c>
      <c r="C8" s="136">
        <v>4.9448549455983404</v>
      </c>
      <c r="D8" s="137">
        <v>3.5004773636514201</v>
      </c>
    </row>
    <row r="9" spans="1:6" ht="17.25" x14ac:dyDescent="0.25">
      <c r="A9" s="46" t="s">
        <v>96</v>
      </c>
      <c r="B9" s="135">
        <v>43.9065143541239</v>
      </c>
      <c r="C9" s="136">
        <v>39.1297012038643</v>
      </c>
      <c r="D9" s="137">
        <v>32.097938470062502</v>
      </c>
    </row>
    <row r="10" spans="1:6" ht="17.25" x14ac:dyDescent="0.25">
      <c r="A10" s="46" t="s">
        <v>97</v>
      </c>
      <c r="B10" s="135">
        <v>51.394732619459504</v>
      </c>
      <c r="C10" s="135">
        <v>54.949153450306298</v>
      </c>
      <c r="D10" s="137">
        <v>63.413141569352298</v>
      </c>
    </row>
    <row r="11" spans="1:6" ht="17.25" x14ac:dyDescent="0.25">
      <c r="A11" s="46" t="s">
        <v>98</v>
      </c>
      <c r="B11" s="135">
        <v>0.57631237521491696</v>
      </c>
      <c r="C11" s="135">
        <v>0.97629040023105296</v>
      </c>
      <c r="D11" s="137">
        <v>0.98844259693373504</v>
      </c>
    </row>
    <row r="12" spans="1:6" ht="36" customHeight="1" x14ac:dyDescent="0.25">
      <c r="A12" s="48" t="s">
        <v>99</v>
      </c>
      <c r="B12" s="138">
        <v>13.087737381830999</v>
      </c>
      <c r="C12" s="139">
        <v>12.2816694953497</v>
      </c>
      <c r="D12" s="140">
        <v>11.7819771592136</v>
      </c>
      <c r="E12" s="66"/>
    </row>
    <row r="13" spans="1:6" ht="22.5" customHeight="1" x14ac:dyDescent="0.25">
      <c r="A13" s="48" t="s">
        <v>100</v>
      </c>
      <c r="B13" s="141">
        <v>2787.4616453650401</v>
      </c>
      <c r="C13" s="141">
        <v>3307.6007693510701</v>
      </c>
      <c r="D13" s="142">
        <v>3733.58093527349</v>
      </c>
    </row>
    <row r="15" spans="1:6" ht="33.75" customHeight="1" x14ac:dyDescent="0.25">
      <c r="A15" s="207" t="s">
        <v>84</v>
      </c>
      <c r="B15" s="207"/>
      <c r="C15" s="207"/>
      <c r="D15" s="207"/>
    </row>
    <row r="16" spans="1:6" x14ac:dyDescent="0.25">
      <c r="C16" s="160"/>
    </row>
    <row r="17" spans="2:3" x14ac:dyDescent="0.25">
      <c r="B17" s="158"/>
      <c r="C17" s="158"/>
    </row>
  </sheetData>
  <mergeCells count="3">
    <mergeCell ref="A2:D2"/>
    <mergeCell ref="A15:D15"/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պետ պարտք</vt:lpstr>
      <vt:lpstr>պետ պարտքի կառուցվածք</vt:lpstr>
      <vt:lpstr>պարտքի միջին տոկոսադրույք</vt:lpstr>
      <vt:lpstr>արտ վարկերի ստաց և սպասարկում</vt:lpstr>
      <vt:lpstr>պարտքի կառ ուղենիշ. ցուց.</vt:lpstr>
      <vt:lpstr>պակասուրդի ֆինանս. փոխ. միջոց.</vt:lpstr>
      <vt:lpstr>կառ. պարտքի գծով տոկոսավճարներ</vt:lpstr>
      <vt:lpstr>կառ. արտաքին պարտք</vt:lpstr>
      <vt:lpstr>պետ պարտատոմսեր</vt:lpstr>
    </vt:vector>
  </TitlesOfParts>
  <Company>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Room116-2</cp:lastModifiedBy>
  <cp:lastPrinted>2019-05-23T11:57:21Z</cp:lastPrinted>
  <dcterms:created xsi:type="dcterms:W3CDTF">2016-03-11T11:20:21Z</dcterms:created>
  <dcterms:modified xsi:type="dcterms:W3CDTF">2020-01-24T13:11:09Z</dcterms:modified>
</cp:coreProperties>
</file>