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400" windowHeight="5520" tabRatio="601" activeTab="0"/>
  </bookViews>
  <sheets>
    <sheet name="FINISH" sheetId="1" r:id="rId1"/>
  </sheets>
  <definedNames>
    <definedName name="_xlnm.Print_Titles" localSheetId="0">'FINISH'!$7:$12</definedName>
  </definedNames>
  <calcPr fullCalcOnLoad="1"/>
</workbook>
</file>

<file path=xl/sharedStrings.xml><?xml version="1.0" encoding="utf-8"?>
<sst xmlns="http://schemas.openxmlformats.org/spreadsheetml/2006/main" count="386" uniqueCount="256">
  <si>
    <t xml:space="preserve">öá÷áËáõÃÛáõÝÝ»ñ ¨ Éñ³óáõÙÝ»ñ </t>
  </si>
  <si>
    <t>´Ûáõç»ï³ÛÇÝ Í³Ëë»ñÇ ·áñÍ³é³Ï³Ý ¹³ë³Ï³ñ·Ù³Ý</t>
  </si>
  <si>
    <t>Ìñ³·ñ»ñÇ ¨ Ï³ï³ñáÕÝ»ñÇ ³Ýí³ÝáõÙÝ»ñÁ</t>
  </si>
  <si>
    <t xml:space="preserve"> Î³åÇï³É Í³Ëë»ñÇ ÁÝ¹Ñ³Ýáõñ Í³í³ÉÁ  </t>
  </si>
  <si>
    <t>³Û¹ ÃíáõÙª  Áëï Í³Ëë³ï»ë³ÏÝ»ñÇ</t>
  </si>
  <si>
    <t>ËáõÙµ</t>
  </si>
  <si>
    <t>»ÝÃ³-ËáõÙµ</t>
  </si>
  <si>
    <t xml:space="preserve">ÀÜ¸²ØºÜÀ </t>
  </si>
  <si>
    <t xml:space="preserve">³Û¹ ÃíáõÙª </t>
  </si>
  <si>
    <t>ÐÐ ø²Ô²ø²ÞÆÜàôÂÚ²Ü Ü²Ê²ð²ðàôÂÚàôÜ</t>
  </si>
  <si>
    <t>04</t>
  </si>
  <si>
    <t>03</t>
  </si>
  <si>
    <t>ºñ¨³ÝÇ ÃÇí 88 ÙÇçÝ. ¹åñáóÇ ÑÇÙÝ³Ýáñá·áõÙ</t>
  </si>
  <si>
    <t>ºñ¨³ÝÇ ÃÇí 195  ¹åñáóÇ ÑÇÙÝ³Ýáñá·áõÙ</t>
  </si>
  <si>
    <t>ºñ¨³ÝÇ ÃÇí 185  ¹åñáóÇ ÑÇÙÝ³Ýáñá·áõÙ</t>
  </si>
  <si>
    <t xml:space="preserve"> ·. Þ³ÑáõÙÛ³ÝÇ  ¹åñáóÇ  ÑÇÙÝ³Ýáñá·áõÙ</t>
  </si>
  <si>
    <t xml:space="preserve"> ·. æ³ÝýÇ¹³ÛÇ  ¹åñáóÇ  ÑÇÙÝ³Ýáñá·áõÙ</t>
  </si>
  <si>
    <t>ù.²ñï³ß³ïÇ ÃÇí 3 ¹åñáóÇ ÑÇÙÝ³Ýáñá·áõÙ</t>
  </si>
  <si>
    <t>ù.ì»¹ÇÇ ÃÇí 2 ¹åñáóÇ ÑÇÙÝ³Ýáñá·áõÙ</t>
  </si>
  <si>
    <t>ù.ì»¹ÇÇ ÃÇí 3 ¹åñáóÇ Ù³ñ½³¹³ÑÉÇ×Ç ÑÇÙÝ³Ýáñá·áõÙ</t>
  </si>
  <si>
    <t>·. àëï³ÝÇ  ¹åñáóÇ  ÑÇÙÝ³Ýáñá·áõÙ</t>
  </si>
  <si>
    <t>·. Þ³ÑáõÙÛ³ÝÇ  ¹åñáóÇ  ÑÇÙÝ³Ýáñá·áõÙ</t>
  </si>
  <si>
    <t>·. Ü. ÎÛáõñÇÇ   ¹åñáóÇ   ÑÇÙÝ³Ýáñá·áõÙ.</t>
  </si>
  <si>
    <t>·. ²Û·»ëï³ÝÇ ¹åñáóÇ  ÑÇÙÝ³Ýáñá·áõÙ</t>
  </si>
  <si>
    <t>·. àõñó³ÓáñÇ   ¹åñáóÇ  ÑÇÙÝ³Ýáñá·áõÙ</t>
  </si>
  <si>
    <t>·. ²Û·»½³ñ¹Ç  ¹åñáóÇ  ÑÇÙÝ³Ýáñá·áõÙ</t>
  </si>
  <si>
    <t>·.¼³Ý·³Ï³ï³Ý  ¹åñáóÇ  ÑÇÙÝ³Ýáñá·áõÙ</t>
  </si>
  <si>
    <t>·.ØËãÛ³ÝÇ ¹åñáóÇ  ÑÇÙÝ³Ýáñá·áõÙ</t>
  </si>
  <si>
    <t>·. ²ÕÓùÇ  ¹åñáóÇ ÑÇÙÝ³Ýáñá·áõÙ</t>
  </si>
  <si>
    <t>·. ò³Ù³ù³ë³ñÇ  ¹åñáóÇ  ÑÇÙÝ³Ýáñá·áõÙ</t>
  </si>
  <si>
    <t>·. ²ñ»·Ç  ¹åñáóÇ  ÑÇÙÝ³Ýáñá·áõÙ</t>
  </si>
  <si>
    <t>·. ´»ñù³é³ïÇ ¹åñáóÇ ³Ùñ³óáõÙ</t>
  </si>
  <si>
    <t xml:space="preserve">·. ²íß»ÝÇ  ¹åñáóÇ  í»ñ³Ï³éáõóáõÙ </t>
  </si>
  <si>
    <t>·. ²·³ñ³ÏÇ  ¹åñáóÇ  ÑÇÙÝ³Ýáñá·áõÙ</t>
  </si>
  <si>
    <t>·. ÆñÇÝ¹Ç  ¹åñáóÇ  ÑÇÙÝ³Ýáñá·áõÙ</t>
  </si>
  <si>
    <t>·. ØÇñ³ùÇ  ¹åñáóÇ  í»ñ³Ýáñá·áõÙ</t>
  </si>
  <si>
    <t>ù. ²å³ñ³ÝÇ ÃÇí 3 ¹åñáóÇ Ï³éáõóáõÙ</t>
  </si>
  <si>
    <t>·.²ñ³·³ÍÇ ¹åñáóÇ Ýáñ ß»ÝùÇ Ï³éáõóáõÙ</t>
  </si>
  <si>
    <t>ù.²É³·Û³½Ç ¹åñáóÇ Ï³éáõóáõÙ</t>
  </si>
  <si>
    <t>·.Ö³Ùµ³ñ³ÏÇ Ù³ñ½³¹åñáóÇ ÑÇÙÝ³Ýáñá·áõÙ</t>
  </si>
  <si>
    <t xml:space="preserve">·.ì³ñ¹»ÝÇÏÇ ÃÇí 2  ¹åñáóÇ  ÑÇÙÝ³Ýáñá·áõÙ </t>
  </si>
  <si>
    <t xml:space="preserve">·.ì³Ý¨³ÝÇ  ¹åñáóÇ  ÑÇÙÝ³Ýáñá·áõÙ </t>
  </si>
  <si>
    <t xml:space="preserve">ù. Üáñ³µ³ÏÇ ¹åñáóÇ Ù³ëÝ³ÏÇ Ýáñá·áõÙ </t>
  </si>
  <si>
    <t>ù.î³ßÇñÇ  ÃÇí 2 ¹åñáóÇ  ÑÇÙÝ³Ýáñá·áõÙ</t>
  </si>
  <si>
    <t>·.Ø»Í³í³ÝÇ  ÃÇí 1 ¹åñáóÇ í»ñ³Ýáñá·áõÙ</t>
  </si>
  <si>
    <t>·.Ø»Í³í³ÝÇ  ÃÇí 2 ¹åñáóÇ í»ñ³Ýáñá·áõÙ</t>
  </si>
  <si>
    <t>·. æñ³ß»ÝÇ ¹åñáóÇ í»ñ³Ýáñá·áõÙ</t>
  </si>
  <si>
    <t>ù. ì³Ý³ÓáñÇ  ÃÇí 30  ¹åñáóÇ í»ñ³Ýáñá·áõÙ</t>
  </si>
  <si>
    <t>·. Òáñ³ÙáõïÇ  ¹åñáóÇ í»ñ³Ýáñá·áõÙ</t>
  </si>
  <si>
    <t>·.ì³Ý³ÓáñÇ  ÃÇí 23 ¹åñáóÇ í»ñ³Ýáñá·áõÙ</t>
  </si>
  <si>
    <t>·.ì³Ý³ÓáñÇ  ÃÇí 13 ¹åñáóÇ í»ñ³Ýáñá·áõÙ</t>
  </si>
  <si>
    <t>·.ì³Ý³ÓáñÇ  ÃÇí 25 ¹åñáóÇ ÑÇÙÝ³Ýáñá·áõÙ</t>
  </si>
  <si>
    <t>·.ì³Ý³ÓáñÇ  ÃÇí 27 ¹åñáóÇ ÑÇÙÝ³Ýáñá·áõÙ</t>
  </si>
  <si>
    <t>ù.¶³ñ·³éÇ Ù³ñ½³¹³ÑÉÇ×</t>
  </si>
  <si>
    <t>ù.Ðñ³½¹³ÝÇ  ÃÇí 8 ¹åñáóÇ ÑÇÙÝ³Ýáñá·áõÙ</t>
  </si>
  <si>
    <t>ù.Ðñ³½¹³ÝÇ  ÃÇí 10 ¹åñáóÇ ÑÇÙÝ³Ýáñá·áõÙ</t>
  </si>
  <si>
    <t>·. È»éÝ³ÝÇëïÇ ¹åñáóÇ ÑÇÙÝ³Ýáñá·áõÙ</t>
  </si>
  <si>
    <t xml:space="preserve">·.²ñ³ÙáõëÇ   ¹åñáóÇ  ÑÇÙÝ³Ýáñá·áõÙ </t>
  </si>
  <si>
    <t>ù. ²µáíÛ³ÝÇ ÃÇí 10 ¹åñáóÇ ÑÇÙÝ³Ýáñá·áõÙ</t>
  </si>
  <si>
    <t>·. ¶³éÝáõ ÃÇí 1 ¹åñáóÇ ÑÇÙÝ³Ýáñá·áõÙ</t>
  </si>
  <si>
    <t>·. ²ñ½ÝÇÇ ¹åñáóÇ ÑÇÙÝ³Ýáñá·áõÙ</t>
  </si>
  <si>
    <t>ù.ºÕí³ñ¹Ç  ÃÇí 2 ¹åñáóÇ ÑÇÙÝ³Ýáñá·áõÙ</t>
  </si>
  <si>
    <t>·. ²ñ·»ÉÇ ¹åñáóÇ ÑÇÙÝ³Ýáñá·áõÙ</t>
  </si>
  <si>
    <t>·.¶»Õ³ñ¹Ç ¹åñáóÇ ßÇÝ³ñ³ñáõÃÛ³Ý ³í³ñïáõÙ</t>
  </si>
  <si>
    <t>·.²é³÷Ç ¹åñáóÇ ÑÇÙÝ³Ýáñá·áõÙ</t>
  </si>
  <si>
    <t>·.²ÝÇÇ ¹åñáóÇ ÑÇÙÝ³Ýáñá·áõÙ</t>
  </si>
  <si>
    <t>·.ÐáéáÙÇ ¹åñáóÇ ÑÇÙÝ³Ýáñá·áõÙ</t>
  </si>
  <si>
    <t>·. ì³ñ¹³ù³ñÇ  ¹åñáóÇ ÑÇÙÝ³Ýáñá·áõÙ</t>
  </si>
  <si>
    <t>·. ²ËáõñÛ³ÝÇ Ù³ñ½³¹åñáóÇ ÑÇÙÝ³Ýáñá·áõÙ</t>
  </si>
  <si>
    <t>·. ²½³ï³ÝÇ ¹åñáóÇ Ï³éáõóáõÙ</t>
  </si>
  <si>
    <t>·. ²Ýáõß³í³ÝÇ ¹åñáóÇ ÑÇÙÝ³Ýáñá·áõÙ</t>
  </si>
  <si>
    <t>·. ²ñ¨ÇÏÇ  ¹åñáóÇ ÑÇÙÝ³Ýáñá·áõÙ</t>
  </si>
  <si>
    <t>Üáñ ²ËáõñÛ³ÝÇ ¹åñáóÇ ÑÇÙÝ³Ýáñá·áõÙ</t>
  </si>
  <si>
    <t>·.È»éÝ³ÓáñÇ  ¹åñáóÇ í»ñ³Ýáñá·áõÙ</t>
  </si>
  <si>
    <t>·. ÞÇÏ³ÑáÕÇ ¹åñáóÇ  ÑÇÙÝ³Ýáñá·áõÙ</t>
  </si>
  <si>
    <t>·. ÎáéÝÇÓáñÇ  ¹åñáóÇ ÑÇÙÝ³Ýáñá·áõÙ</t>
  </si>
  <si>
    <t>·. ºÕí³ñ¹Ç ¹åñáóÇ  í»ñ³Ýáñá·áõÙ</t>
  </si>
  <si>
    <t xml:space="preserve">·. ¸³íÇÃ-´»ÏÇ ¹åñáóÇ  ÑÇÙÝ³Ýáñá·áõÙ </t>
  </si>
  <si>
    <t>·. ²ñÍíÇÏÇ ÙÇçÝ. ¹åñáóÇ ÑÇÙÝ³Ýáñá·áõÙ</t>
  </si>
  <si>
    <t>·. ²Ý·»Õ³ÏáÃÇ ÙÇçÝ. ¹åñáóÇ  ÑÇÙÝ³Ýáñá·áõÙ</t>
  </si>
  <si>
    <t>·. ´éÝ³ÏáÃÇ ÙÇçÝ. ¹åñáóÇ  ÑÇÙÝ³Ýáñá·áõÙ</t>
  </si>
  <si>
    <t>ù. ºÕ»·Ý³ÓáñÇ  ÃÇí 3 ¹åñáóÇ ÑÇÙÝ³Ýáñá·áõÙ</t>
  </si>
  <si>
    <t>ù. ì³ÛùÇ  ÃÇí 1 ¹åñáóÇ ÑÇÙÝ³Ýáñá·áõÙ</t>
  </si>
  <si>
    <t>·. ºÉ÷ÇÝÇ  ¹åñáóÇ ÑÇÙÝ³Ýáñá·áõÙ</t>
  </si>
  <si>
    <t>·. ´³ñÓñáõÝáõ  ¹åñáóÇ  ÑÇÙÝ³Ýáñá·áõÙ</t>
  </si>
  <si>
    <t>·. ²ñ÷ÇÇ  ¹åñáóÇ  ÑÇÙÝ³Ýáñá·áõÙ</t>
  </si>
  <si>
    <t>·. Â³é³ÃáõÙµÇ  ¹åñáóÇ  ÑÇÙÝ³Ýáñá·áõÙ</t>
  </si>
  <si>
    <t>·. ²ÕÝç³ÓáñÇ  ¹åñáóÇ  ÑÇÙÝ³Ýáñá·áõÙ</t>
  </si>
  <si>
    <t>·. ²·³ñ³Ï³ÓáñÇ  ¹åñáóÇ  ÑÇÙÝ³Ýáñá·áõÙ</t>
  </si>
  <si>
    <t>ù. ºÕ»·Ý³ÓáñÇ  ÃÇí 2 ¹åñáóÇ ÑÇÙÝ³Ýáñá·áõÙ</t>
  </si>
  <si>
    <t>·. ì»ñÝ³ß»ÝÇ  ¹åñáóÇ  ÑÇÙÝ³Ýáñá·áõÙ</t>
  </si>
  <si>
    <t>·. ¶Ý¹¨³½Ç  ¹åñáóÇ  ÑÇÙÝ³Ýáñá·áõÙ</t>
  </si>
  <si>
    <t>·. ²½³ï»ÏÇ  ¹åñáóÇ  ÑÇÙÝ³Ýáñá·áõÙ</t>
  </si>
  <si>
    <t>·. Ê³ãÇÏÇ  ¹åñáóÇ  ÑÇÙÝ³Ýáñá·áõÙ</t>
  </si>
  <si>
    <t>·. ê»ñëÇ  ¹åñáóÇ  ÑÇÙÝ³Ýáñá·áõÙ</t>
  </si>
  <si>
    <t>·. ÊÝÓáñáõïÇ  ¹åñáóÇ  ÑÇÙÝ³Ýáñá·áõÙ</t>
  </si>
  <si>
    <t>·.²Õ³íÝ³ÓáñÇ   ¹åñáóÇ  ÑÇÙÝ³Ýáñá·áõÙ</t>
  </si>
  <si>
    <t>·.Ð³Õ³ñÍÇÝÇ ÙÇçÝ. ¹åñáóÇ ÑÇÙÝ³Ýáñá·áõÙ</t>
  </si>
  <si>
    <t>·.Ð³ÕÃ³Ý³ÏÇ  ¹åñáóÇ ÑÇÙÝ³Ýáñá·áõÙ</t>
  </si>
  <si>
    <t>·. Ê³ßÃ³é³ÏÇ  ¹åñáóÇ í»ñ³Ýáñá·áõÙ</t>
  </si>
  <si>
    <t>ù. Æç¨³ÝÇ  ÃÇí 3 ¹åñáóÇ ÑÇÙÝ³Ýáñá·áõÙ</t>
  </si>
  <si>
    <t>ù. Æç¨³ÝÇ  ÃÇí 5 ¹åñáóÇ ÑÇÙÝ³Ýáñá·áõÙ</t>
  </si>
  <si>
    <t>·.¶³ÝÓ³ù³ñÇ  ¹åñáóÇ ÑÇÙÝ³Ýáñá·áõÙ</t>
  </si>
  <si>
    <t>ù. Æç¨³ÝÇ  ÃÇí 1 ¹åñáóÇ ÑÇÙÝ³Ýáñá·áõÙ</t>
  </si>
  <si>
    <t>·.ÐáíùÇ  ¹åñáóÇ ÑÇÙÝ³Ýáñá·áõÙ</t>
  </si>
  <si>
    <t>·.Ü. ¶áßÇ  ¹åñáóÇ ÑÇÙÝ³Ýáñá·áõÙ</t>
  </si>
  <si>
    <t>05</t>
  </si>
  <si>
    <t>³Û¹ ÃíáõÙ</t>
  </si>
  <si>
    <t>¸åñáóÝ»ñÇ ûñÇÝ³Ï»ÉÇ Ý³Ë³·ÍÇ Ùß³ÏáõÙ</t>
  </si>
  <si>
    <t>07</t>
  </si>
  <si>
    <t>06</t>
  </si>
  <si>
    <t>08</t>
  </si>
  <si>
    <t>02</t>
  </si>
  <si>
    <t>06.Ð³Ù³ÛÝù³ÛÇÝ Ï»ÝïñáÝÝ»ñÇ ûñÇÝ³Ï»ÉÇ Ý³Ë³·ÍÇ Ùß³ÏáõÙ</t>
  </si>
  <si>
    <t>ÐÐ ÞÆð²ÎÆ Ø²ð¼äºî²ð²Ü</t>
  </si>
  <si>
    <t>ÐÐ îð²ÜêäàðîÆ ºì Î²äÆ Ü²Ê²ð²ðàôÂÚàôÜ</t>
  </si>
  <si>
    <t>2004Ã. Íñ³·ñÇ Ñ³Ù³ñ</t>
  </si>
  <si>
    <t>2005Ã. Íñ³·ñÇ Ñ³Ù³ñ</t>
  </si>
  <si>
    <t>ÐÐ ¶ÚàôÔ²îÜîºêàôÂÚ²Ü Ü²Ê²ð²ðàôÂÚàôÜ</t>
  </si>
  <si>
    <t>06.¶ÛáõÕ³ïÝï»ë³Ï³Ý Ýß³Ý³ÏáõÃÛ³Ý ³ÛÉ  ûµÛ»ÏïÝ»ñÇ ÑÇÙÝ³Ýáñá·áõÙ</t>
  </si>
  <si>
    <t>§Ð³Ýñ³å»ï³Ï³Ý Ñ³Ï³- Ñ³Ù³×³ñ³Ï³ÛÇÝ ³ËïáñáßÇã Ï»ÝïñáÝ¦ äà²Î-Ç ß»ÝùÇ í»ñ³Ýáñá·áõÙ</t>
  </si>
  <si>
    <t>03.¶ÛáõÕ³ïÝï»ë³Ï³Ý Ýß³Ý³ÏáõÃÛ³Ý ³ÛÉ  ûµÛ»ÏïÝ»ñÇ ÑÇÙÝ³Ýáñá·áõÙ</t>
  </si>
  <si>
    <t>§Ð³Û³Ýï³é¦ äö´À-Ç ß»ÝùÇ í»ñ³Ýáñá·áõÙ</t>
  </si>
  <si>
    <t>ÐÐ Î²è²ì²ðàôÂÚ²ÜÜ ²èÀÜÂºð æð²ÚÆÜ îÜîºêàôÂÚ²Ü äºî²Î²Ü ÎàØÆîº</t>
  </si>
  <si>
    <t>ì³ñ¹³ß»ÝÇ Ñ³ïáõÏ ¹åñáóÇ ·ÉË³íáñ Ù³ëÝ³ß»ÝùÇ ÑÇÙÝ³Ýáñá·áõÙ</t>
  </si>
  <si>
    <t xml:space="preserve">02. ÎñÃ³Ï³Ý ûµÛ»ÏïÝ»ñÇ ÑÇÙÝ³Ýáñá·áõÙ </t>
  </si>
  <si>
    <t>·.ì³ñ¹³µÉáõñÇ ¹åñáóÇ Ï³éáõóáõÙ</t>
  </si>
  <si>
    <t>17. ÎñÃ³Ï³Ý ûµÛ»ÏïÝ»ñÇ ßÇÝ³ñ³ñáõÃÛáõÝ</t>
  </si>
  <si>
    <t>ì³Ûáó ÒáñÇ Ù³ñ½</t>
  </si>
  <si>
    <t>³Û¹ ÃíáõÙ`</t>
  </si>
  <si>
    <t>·. ²ñ³ñ³ïÇ ì. ê³ñ·ëÛ³ÝÇ ³Ýí³Ý  ¹åñáóÇ ÑÇÙÝ³Ýáñá·áõÙ</t>
  </si>
  <si>
    <t>·.Ì³Ïù³ñÇ ¹åñáóÇ ÑÇÙÝ³Ýáñá·áõÙ ¨ Ñ³Ù³ÉñáõÙ</t>
  </si>
  <si>
    <t>·.Î³ñ×³ÕµÛáõñÇ  ¹åñáóÇ ÑÇÙÝ³Ýáñá·áõÙ ¨ Ñ³Ù³ÉñáõÙ</t>
  </si>
  <si>
    <t>·. Öá×Ï³ÝÇ  ¹åñáóÇ ÑÇÙÝ³Ýáñá·áõÙ</t>
  </si>
  <si>
    <t>ù.â³ñ»Ýó³í³ÝÇ  ÃÇí 6 ¹åñáóÇ ÑÇÙÝ³Ýáñá·áõÙ</t>
  </si>
  <si>
    <t>·. ²ñ³ÙáõëÇ ¹åñáóÇ ï³ÝÇùÇ í»ñ³Ýáñá·áõÙ</t>
  </si>
  <si>
    <t>·. ê³ñ³ï³ÏÇ Ù³ñ½³¹³ÑÉÇ×Ç ÑÇÙÝ³Ýáñá·áõÙ ¨ ç»éáõóáõÙ</t>
  </si>
  <si>
    <t>ù. Î³å³ÝÇ ÃÇí 6 ÙÇçÝ. ¹åñáóÇ ÑÇÙÝ³Ýáñá·áõÙ</t>
  </si>
  <si>
    <t>ù. Î³å³ÝÇ ÃÇí 7 ÙÇçÝ. ¹åñáóÇ ÑÇÙÝ³Ýáñá·áõÙ</t>
  </si>
  <si>
    <t>ù. êÇëÇ³ÝÇ ÃÇí 5 ÙÇçÝ. ¹åñáóÇ  ÑÇÙÝ³Ýáñá·áõÙ</t>
  </si>
  <si>
    <t>ù. êÇëÇ³ÝÇ ÃÇí 2 ÙÇçÝ. ¹åñáóÇ  ÑÇÙÝ³Ýáñá·áõÙ</t>
  </si>
  <si>
    <t>ù. ¶áñÇëÇ ÃÇí 3 ÙÇçÝ. ¹åñáóÇ ÑÇÙÝ³Ýáñá·áõÙ</t>
  </si>
  <si>
    <t>ù. ¶áñÇëÇ ÃÇí 6 ÙÇçÝ. ¹åñáóÇ ÑÇÙÝ³Ýáñá·áõÙ</t>
  </si>
  <si>
    <t>ù. Î³å³ÝÇ ÃÇí 1 ÙÇçÝ. ¹åñáóÇ  ÑÇÙÝ³Ýáñá·áõÙ</t>
  </si>
  <si>
    <t>ù.Î³å³ÝÇ ß³ËÙ³ïÇ ¹åñáóÇ í»ñ³Ýáñá·áõÙ</t>
  </si>
  <si>
    <t>·.ì. Î³ñÙÇñ ²ÕµÛáõñÇ  ¹åñáóÇ ÑÇÙÝ³Ýáñá·áõÙ</t>
  </si>
  <si>
    <t>·.Â»ÕáõïÇ  ¹åñáóÇ áõÅ»Õ³óáõÙ</t>
  </si>
  <si>
    <t>·.´³·ñ³ï³ß»ÝÇ  ¹åñáóÇ ³í³ñïáõÙ (Ýáñ áõëáõÙÝ³Ï³Ý Ù³ëÝ³ß»Ýù ¨ Ù³ñ½³¹³ÑÉÇ×)</t>
  </si>
  <si>
    <t>13.²ñ³·³ÍáïÝÇ Ù³ñ½Ç êáõë»ñ ·ÛáõÕÇ áéá·Ù³Ý ó³ÝóÇ Ýáñá·áõÙ</t>
  </si>
  <si>
    <t>³Û¹ ÃíáõÙª</t>
  </si>
  <si>
    <t>06.Øß³ÏáõÃ³ÛÇÝ ûµÛ»ÏïÝ»ñÇ ÑÇÙÝ³Ýáñá·áõÙ</t>
  </si>
  <si>
    <t>03.Øß³ÏáõÃ³ÛÇÝ ûµÛ»ÏïÝ»ñÇ ÑÇÙÝ³Ýáñá·áõÙ</t>
  </si>
  <si>
    <t>02.´Ý³Ï³ñ³Ý³ÛÇÝ ßÇÝ³ñ³ñáõÃÛáõÝ</t>
  </si>
  <si>
    <t>ù. ÂáõÙ³ÝÛ³ÝÇ ¹åñáóÇ Ù³ñ½³¹³ÑÉÇ×Ç í»ñ³Ï³Ý·ÝáõÙ</t>
  </si>
  <si>
    <t>Ý³Ë³·Í³Ñ»ï³½áï³Ï³Ý, »ñÏñ³µ³Ý³-Ñ»ï³Ëáõ½³Ï³Ý ¨ ·»á¹»½Ç³-ù³ñï»½³·ñ³-Ï³Ý ³ßË³-ï³ÝùÝ»ñ</t>
  </si>
  <si>
    <t>·. öáùñ  Ø³ÝÃ³ßÇ  ¹åñáóÇ ³Ùñ³óáõÙ-ÑÇÙÝ³Ýáñá·áõÙ</t>
  </si>
  <si>
    <t>·.²ßáóùÇ ¹åñáóÇ ÑÇÙÝ³Ýáñá·áõÙ ¨ Ï³Ãë³Û³ï³Ý Ï³éáõóáõÙ</t>
  </si>
  <si>
    <t>ù. ¶ÛáõÙñáõ ÃÇí 5 ·Çß»ñûÃÇÏ ¹åñáóÇ ÝÝç³ñ³Ý³ÛÇÝ Ù³ëÝ³ß»ÝùÇ Ï³éáõóáõÙ</t>
  </si>
  <si>
    <t>03. ÎñÃ³Ï³Ý ûµÛ»ÏïÝ»ñÇ ÑÇÙÝ³Ýáñá·áõÙ</t>
  </si>
  <si>
    <t>ºðºì²ÜÆ ø²Ô²ø²äºî²ð²Ü</t>
  </si>
  <si>
    <t>ÐÐ êÚàôÜÆøÆ Ø²ð¼äºî²ð²Ü</t>
  </si>
  <si>
    <t>ÐÐ ì²Úàò  ÒàðÆ Ø²ð¼äºî²ð²Ü</t>
  </si>
  <si>
    <t>ÐÐ î²ìàôÞÆ Ø²ð¼äºî²ð²Ü</t>
  </si>
  <si>
    <t>ÐÐ ²ðØ²ìÆðÆ Ø²ð¼äºî²ð²Ü</t>
  </si>
  <si>
    <t>ÐÐ ²ð²ð²îÆ Ø²ð¼äºî²ð²Ü</t>
  </si>
  <si>
    <t>ÐÐ ²ð²¶²ÌàîÜÆ Ø²ð¼äºî²ð²Ü</t>
  </si>
  <si>
    <t>²É³í»ñ¹Ç æÇÉÇ½³-ìñ³ëï³ÝÇ ë³ÑÙ³Ý</t>
  </si>
  <si>
    <t>ÐÐ ¶ºÔ²ðøàôÜÆøÆ Ø²ð¼äºî²ð²Ü</t>
  </si>
  <si>
    <t>ÐÐ Èàèàô Ø²ð¼äºî²ð²Ü</t>
  </si>
  <si>
    <t>ÐÐ Îàî²ÚøÆ Ø²ð¼äºî²ð²Ü</t>
  </si>
  <si>
    <t>ä.Ë. Ø-4-²Û·»ÑáíÇï-ì³½³ß»Ý-ä³é³í³ù³ñ-Ì³ÕÏ³ÑáíÇï-Âáíáõ½-´»ñ¹ (42.7 ÏÙ)</t>
  </si>
  <si>
    <t xml:space="preserve"> Ò·Ý³·»ïÇ Ï³ÙñçÇ í»ñ³Ýáñá·áõÙ</t>
  </si>
  <si>
    <t>Ð-28 æñ³é³ï-Ø»Õñ³Óáñ-Ð³Ýù³í³Ý ³/×-Ç 20-ñ¹ ÏÙ-Ç ÷Éí³ÍùÇ í»ñ³Ï³Ý·ÝáõÙ</t>
  </si>
  <si>
    <t xml:space="preserve"> î-2-42 Øáï»óáõÙ ØËãÛ³Ý ·ÛáõÕÇÝ ÏÙ 0+000-ÏÙ 2+400 (2.4 ÏÙ)</t>
  </si>
  <si>
    <t>§Ð³Û³ëï³ÝÇ Ð³Ýñ³å»ïáõÃÛ³Ý 2004 Ãí³Ï³ÝÇ å»ï³Ï³Ý µÛáõç»Ç Ù³ëÇÝ¦ ÐÐ ûñ»ÝùÇ N 1 Ñ³í»Éí³ÍÇ N 16 ³ÕÛáõë³ÏáõÙ</t>
  </si>
  <si>
    <t>³Û¹ ÃíáõÙ` ÉáÏ³É ç»éáõóÙ³Ý Ñ³Ù³Ï³ñ·Ç ëï»ÕÍáõÙ</t>
  </si>
  <si>
    <t>·. Ø³ñ·³ÑáíÇïÇ ·»Õ³ñí»ëï³Ï³Ý ¹åñáóÇ ¨ ëåáñï¹åñáóÇ ß»Ýù»ñÇ í»ñ³Ýáñá·áõÙ</t>
  </si>
  <si>
    <t xml:space="preserve">ÐÐ ÞÇñ³ÏÇ Ù³ñ½ </t>
  </si>
  <si>
    <t>ÐÐ Èáéáõ Ù³ñ½</t>
  </si>
  <si>
    <t>ÐÐ î³íáõßÇ Ù³ñ½</t>
  </si>
  <si>
    <t>ÐÐ ²ñ³ñ³ïÇ Ù³ñ½</t>
  </si>
  <si>
    <t xml:space="preserve">ÐÐ î³íáõßÇ Ù³ñ½ </t>
  </si>
  <si>
    <t>ÐÐ ¶»Õ³ñùáõÝÇùÇ Ù³ñ½</t>
  </si>
  <si>
    <t>ÐÐ Îáï³ÛùÇ Ù³ñ½</t>
  </si>
  <si>
    <t xml:space="preserve"> Ø³ÉÇßÏ³ ·ÛáõÕÇ  ³ñ¨ÙïÛ³Ý Ñ³ïí³ÍáõÙ ¹ñ»Ý³Å³ÛÇÝ ÷³Ï ó³ÝóÇ Ï³éáõóáõÙ</t>
  </si>
  <si>
    <t>ÀÝ¹³Ù»ÝÁ</t>
  </si>
  <si>
    <t>Î³åÇï³É ßÇÝ³ñ³ñáõÃÛáõÝ</t>
  </si>
  <si>
    <t>Î³åÇï³É Ýáñá·áõÙ</t>
  </si>
  <si>
    <t>·.Î³ÃÝ³ÕµÛáõñ, Ø.¶³ÉßáÛ³ÝÇ ³Ýí³Ý Ñáõß³Ñ³Ù³ÉÇñ</t>
  </si>
  <si>
    <t>Ìñ³·ñÇ Çñ³Ï³Ý³óÙ³Ý Ñ³çáñ¹ ÷áõÉáõÙ Ý³Ë³ï»ëíáÕ Ý³Ë³·Í³-Ý³Ë³Ñ³ßí³ÛÇÝ ÷³ëï³ÃÕÃ»ñÇ Ùß³ÏÙ³Ý Í³Ëë»ñ, ³Û¹ ÃíáõÙ ¹åñáóÝ»ñÇ ûñÇÝ³Ï»ÉÇ Ý³Ë³·Í»ñ</t>
  </si>
  <si>
    <t>ù. ¶ÛáõÙñáõ å»ï³Ï³Ý  Ù³ÝÏ³í³ñÅ³Ï³Ý  ùáÉ»çÇ ï³ÝÇùÇ  í»ñ³Ýáñá·áõÙ ¨ ç»éáõóáõÙ</t>
  </si>
  <si>
    <t>·. ´³íñ³ÛÇ  ÙÇçÝ³Ï³ñ· ¹åñáóÇ ÑÇÙÝ³Ýáñá·áõÙ</t>
  </si>
  <si>
    <t>·. ²ñ¨³Í³·Ç ¹åñáóÇ ÑÇÙÝ³Ýáñá·áõÙ</t>
  </si>
  <si>
    <t>·. ÞÝáÕÇ ³ñí»ëïÇ ¹åñáóÇ ÑÇÙÝ³Ýáñá·áõÙ</t>
  </si>
  <si>
    <t xml:space="preserve">ù.ì³ñ¹»ÝÇëÇ ÃÇí 1 ÙÇçÝ³Ï³ñ· ¹åñáóÇ Ù³ëÝ³ÏÇ Ýáñá·áõÙ </t>
  </si>
  <si>
    <t>ì³Ûù ù³Õ³ùÇ Øá½ Ã³Õ³Ù³ëÇ ËÙ»Éáõ  çñÇ çñ³ï³ñÇ í»ñ³Ï³éáõóáõÙ</t>
  </si>
  <si>
    <t>05.ÎáÉ»Ïïáñ³¹ñ»Ý³Å³ÛÇÝ ó³ÝóÇ  Ï³éáõóáõÙ</t>
  </si>
  <si>
    <t>ù.â³ñ»Ýó³í³ÝÇ  ÃÇí 5 ¹åñáóÇ Ù³ñ½³¹³ÑÉÇ×Ç ¨ ï³ÝÇùÇ  ÑÇÙÝ³Ýáñá·áõÙ (Ý³ËÏÇÝ í³ñÅ³ñ³Ý)</t>
  </si>
  <si>
    <t>ÐÐ ²ñ³·³ÍáïÝÇ  Ù³ñ½</t>
  </si>
  <si>
    <t>ù. ²ñÙ³íÇñÇ ÃÇí 3 ÙÇçÝ³Ï³ñ· ¹åñáóÇ ÑÇÙÝ³Ýáñá·áõÙ</t>
  </si>
  <si>
    <t>·. ÈáõÏ³ßÇÝÇ ÙÇçÝ³Ï³ñ· ¹åñáóÇ ÑÇÙÝ³Ýáñá·áõÙ</t>
  </si>
  <si>
    <t>·. Ð³óÇÏÇ ÙÇçÝ³Ï³ñ· ¹åñáóÇ ÑÇÙÝ³Ýáñá·áõÙ</t>
  </si>
  <si>
    <t>·. Üáñ Î»ë³ñÇ³ÛÇ ÙÇçÝ³Ï³ñ· ¹åñáóÇ ÑÇÙÝ³Ýáñá·áõÙ</t>
  </si>
  <si>
    <t>·. àëÏ»Ñ³ïÇ ÙÇçÝ³Ï³ñ· ¹åñáóÇ ÑÇÙÝ³Ýáñá·áõÙ</t>
  </si>
  <si>
    <t>·. ÊáñáÝùÇ ÙÇçÝ³Ï³ñ· ¹åñáóÇ ÑÇÙÝ³Ýáñá·áõÙ</t>
  </si>
  <si>
    <t>·. ¶ñÇµáÛ»¹áíÇ ÙÇçÝ³Ï³ñ· ¹åñáóÇ ÑÇÙÝ³Ýáñá·áõÙ</t>
  </si>
  <si>
    <t>·. Â³ÇñáíÇ ÙÇçÝ³Ï³ñ· ¹åñáóÇ ÑÇÙÝ³Ýáñá·áõÙ</t>
  </si>
  <si>
    <t>·. ²ñ³·³ÍÇ ¹åñáóÇ  ÑÇÙÝ³Ýáñá·áõÙ</t>
  </si>
  <si>
    <t>ºñ¨³Ý ù³Õ³ù</t>
  </si>
  <si>
    <t>Ð³Û³ëï³ÝÇ å»ï³Ï³Ý ³Ï³¹»ÙÇ³Ï³Ý »ñ·ã³ËÙµÇ î»ñÛ³Ý N 3 Ñ³ëó»áõÙ ·ïÝíáÕ ß»Ýù</t>
  </si>
  <si>
    <t>ù. ì³ÛùÇ å»ï³Ï³Ý í³ñÅ³ñ³ÝÇ  ÑÇÙÝ³Ýáñá·áõÙ</t>
  </si>
  <si>
    <t>21.ÎñÃ³Ï³Ý ûµÛ»ÏïÝ»ñÇ Ý³Ë³·ÍáõÙ</t>
  </si>
  <si>
    <t>10.æñÙáõÕ ÏáÛáõÕáõ ó³Ýó»ñÇ ßÇÝ³ñ³ñáõÃÛáõÝ</t>
  </si>
  <si>
    <t>ù.î³ßÇñÇ  ÃÇí 1 ¹åñáóÇ ÑÇÙÝ³Ýáñá·áõÙ</t>
  </si>
  <si>
    <t>ÐÐ ²ñ³·³ÍáïÝÇ Ù³ñ½</t>
  </si>
  <si>
    <t xml:space="preserve"> ·. ²ñß³ÉáõÛëÇ  ¹åñáóÇ ÑÇÙÝ³Ýáñá·áõÙ</t>
  </si>
  <si>
    <t>²íß³ñ-ÜáÛ³Ï»ñï</t>
  </si>
  <si>
    <t xml:space="preserve">·.úß³Ï³ÝÇ áõÃ³ÙÛ³ ¹åñáóÇ ÑÇÙÝ³Ýáñá·áõÙ </t>
  </si>
  <si>
    <t>ù. ²ñ³ñ³ïÇ ÃÇí 3 ¹åñáóÇ ÑÇÙÝ³Ýáñá·áõÙ</t>
  </si>
  <si>
    <t>·.È³Ýç³ÕµÛáõñÇ ¹åñáóÇ ëåáñï¹³ÑÉÇ×Ç Ï³éáõóáõÙ</t>
  </si>
  <si>
    <t xml:space="preserve">·.´»ñ¹ÏáõÝùÇ ï³ññ³Ï³Ý ¹åñáóÇ í»ñ³Ï³éáõóáõÙ </t>
  </si>
  <si>
    <t>´áõñ³ëï³Ý-²ñ¨ß³ï-²µáíÛ³Ý</t>
  </si>
  <si>
    <t>·.Èáõë³ßáÕÇ ¹åñáóÇ ÑÇÙÝ³Ýáñá·áõÙ</t>
  </si>
  <si>
    <t>ø.ºñ¨³Ý</t>
  </si>
  <si>
    <t>Ñ³½³ñ  ¹ñ³ÙÝ»ñáí</t>
  </si>
  <si>
    <t>Ð³ïÏ³óáõÙÝ»ñÇ ³í»É³óáõÙÝ»ñ</t>
  </si>
  <si>
    <t>²ñÙ»Ý³ÏÛ³Ý N 129 ß»Ýù</t>
  </si>
  <si>
    <t>ù.²ñï³ß³ï  è. ä³ïÏ³ÝÛ³ÝÇ ÷, µ/ß 62µ</t>
  </si>
  <si>
    <t>ù.¸ÇÉÇç³Ý, ØáÉ¹áí³Ï³Ý ÷. 25 µ/ß</t>
  </si>
  <si>
    <t>05.Ü³Ë³·Í³ÛÇÝ ³ßË³ï³ÝùÝ»ñ</t>
  </si>
  <si>
    <t>01.ä»ï³Ï³Ý Ýß³Ý³ÏáõÃÛ³Ý ³íïá×³Ý³å³ñÑÝ»ñÇ ÑÇÙÝ³Ýáñá·áõÙ</t>
  </si>
  <si>
    <t>Ð -22-ä.Ë. Ø-6-¸ë»Õ (12.5ÏÙ)</t>
  </si>
  <si>
    <t>12.Ø³ñ½³ÛÇÝ Ýß³Ý³ÏáõÃÛ³Ý ³íïá×³Ý³å³ñÑÝ»ñÇ ÑÇÙÝ³Ýáñá·áõÙ</t>
  </si>
  <si>
    <t>09.Ü³Ë³·Í³ÛÇÝ ³ßË³ï³ÝùÝ»ñ</t>
  </si>
  <si>
    <t xml:space="preserve">12.²ñ³·³ÍáïÝÇ Ù³ñ½Ç Ü»ñùÇÝ ´³½Ù³µ»ñ¹, Ü»ñùÇÝ ê³ëÝ³ß»Ý ¨ ì»ñÇÝ ê³ëÝ³ß»Ý Ñ³Ù³ÛÝù»ñÇ áéá·Ù³Ý çñÇ Ù³ï³Ï³ñ³ñÙ³Ý ³å³ÑáíáõÙ </t>
  </si>
  <si>
    <t>ù.²ßï³ñ³ÏÇ ÃÇí 5 ¹åñáóÇ ÑÇÙÝ³Ýáñá·áõÙ</t>
  </si>
  <si>
    <t xml:space="preserve">·.Òáñ³·ÛáõÕÇ  ¹åñáóÇ ÑÇÙÝ³Ýáñá·Ù³Ý ³í³ñïáõÙ </t>
  </si>
  <si>
    <t>·.Ê³ã³ÕµÛáõñÇ ¹åñáóÇ ÑÇÙÝ³Ýáñá·áõÙ ¨ Ñ³Ù³ÉñáõÙ</t>
  </si>
  <si>
    <t>ù. êåÇï³ÏÇ ÃÇí 2  ¹åñáóÇ Ù³ëÝ³ß»ÝùÇ ¨ Ù³ñ½³¹³ÑÉÇ×Ç  Ï³éáõóáõÙ</t>
  </si>
  <si>
    <t>ì³Ý³ÓáñÇ ÃÇí 19 ¹åñáóÇÝ ÏÇó Ù³ñ½³¹³ßïÇ  Ï³éáõóáõÙ</t>
  </si>
  <si>
    <t>·.Üáñ ¶»ÕÇÇ  ÃÇí 1 ¹åñáóÇ ÑÇÙÝ³Ýáñá·áõÙ</t>
  </si>
  <si>
    <t>ù. ¶ÛáõÙñáõ ÃÇí 29 Ù³ñ½³¹³ÑÉÇ×Ç ³í³ñïáõÙ</t>
  </si>
  <si>
    <t>·. ²ÕÇÝÇ Ù³ÝÏ³å³ñï»½Ç, ·ÛáõÕ³å»ï³ñ³ÝÇ, ·ñ³¹³ñ³ÝÇ ¨ Ùß³ÏáõÛÃÇ ï³Ý ß»Ýù»ñÇ í»ñ³Ï³éáõóáõÙ ¨ í»ñ³Ýáñá·áõÙ</t>
  </si>
  <si>
    <t>ù.¶ÛáõÙñáõ êå³Ý¹³ñÛ³Ý ÷ N 24µ/ß (³Ùñ³óáõÙ)</t>
  </si>
  <si>
    <t>ù.¶ÛáõÙñáõ ²ñ³·³ÍÇ  ÷ N 1 µ/ß (³Ùñ³óáõÙ)</t>
  </si>
  <si>
    <t>ù.¶ÛáõÙñáõ ºñ¨³ÝÛ³Ý  Ë× N 31 µ/ß (Ýáñ³Ï³éáõÛó)</t>
  </si>
  <si>
    <t>ù.¶ÛáõÙñáõ ºñ¨³ÝÛ³Ý  Ë× N 32 µ/ß (Ýáñ³Ï³éáõÛó)</t>
  </si>
  <si>
    <t>ù.¶ÛáõÙñáõ Ýáñ³Ï³éáõÛó ¨ ³Ùñ³óí³Í µ/ß ï³ñ³ÍùÝ»ñÇ µ³ñ»Ï³ñ·áõÙ ¨ ÇÝÅ»Ý»ñ³Ï³Ý. »ÝÃ³Ï³éáõóí³ÍùÝ»ñ</t>
  </si>
  <si>
    <t>·.²Ù³ëÇ³ÛÇ N 22³ µ/ß (³Ý³í³ñï)</t>
  </si>
  <si>
    <t>ù. æ»ñÙáõÏÇ ÃÇí 2 ¹åñáóÇ ÑÇÙÝ³Ýáñá·áõÙ</t>
  </si>
  <si>
    <t>·. Èáõë³ÓáñÇ  ¹åñáóÇ ÑÇÙÝ³Ýáñá·áõÙ</t>
  </si>
  <si>
    <t>Ðáíï³ß»Ý ¨ ²ñ¨ß³ï ·ÛáõÕ»ñÇ ¹åñáóÝ»ñÇ ï³ÝÇùÝ»ñÇ í»ñ³Ýáñá·áõÙ</t>
  </si>
  <si>
    <t>ÐÐ ÞÇñ³ÏÇ Ù³ñ½</t>
  </si>
  <si>
    <t>ÐÐ êÛáõÝÇùÇ Ù³ñ½</t>
  </si>
  <si>
    <t>02. ÎñÃ³Ï³Ý ûµÛ»ÏïÝ»ñÇ ÑÇÙÝ³Ýáñá·áõÙ</t>
  </si>
  <si>
    <t>Ð³í»Éí³Í N 18</t>
  </si>
</sst>
</file>

<file path=xl/styles.xml><?xml version="1.0" encoding="utf-8"?>
<styleSheet xmlns="http://schemas.openxmlformats.org/spreadsheetml/2006/main">
  <numFmts count="29">
    <numFmt numFmtId="5" formatCode="#,##0\ &quot; &quot;;\-#,##0\ &quot; &quot;"/>
    <numFmt numFmtId="6" formatCode="#,##0\ &quot; &quot;;[Red]\-#,##0\ &quot; &quot;"/>
    <numFmt numFmtId="7" formatCode="#,##0.00\ &quot; &quot;;\-#,##0.00\ &quot; &quot;"/>
    <numFmt numFmtId="8" formatCode="#,##0.00\ &quot; &quot;;[Red]\-#,##0.00\ &quot; &quot;"/>
    <numFmt numFmtId="42" formatCode="_-* #,##0\ &quot; &quot;_-;\-* #,##0\ &quot; &quot;_-;_-* &quot;-&quot;\ &quot; &quot;_-;_-@_-"/>
    <numFmt numFmtId="41" formatCode="_-* #,##0\ _ _-;\-* #,##0\ _ _-;_-* &quot;-&quot;\ _ _-;_-@_-"/>
    <numFmt numFmtId="44" formatCode="_-* #,##0.00\ &quot; &quot;_-;\-* #,##0.00\ &quot; &quot;_-;_-* &quot;-&quot;??\ &quot; &quot;_-;_-@_-"/>
    <numFmt numFmtId="43" formatCode="_-* #,##0.00\ _ _-;\-* #,##0.00\ _ _-;_-* &quot;-&quot;??\ _ 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_(* #,##0.0_);_(* \(#,##0.0\);_(* &quot;-&quot;??_);_(@_)"/>
    <numFmt numFmtId="182" formatCode="_-* #,##0.0\ _ _-;\-* #,##0.0\ _ _-;_-* &quot;-&quot;?\ _ _-;_-@_-"/>
    <numFmt numFmtId="183" formatCode="_-* #,##0.0\ _ _-;\-* #,##0.0\ _ _-;_-* &quot;-&quot;??\ _ _-;_-@_-"/>
    <numFmt numFmtId="184" formatCode="_-* #,##0.0&quot; &quot;_ _-;\-* #,##0.0&quot; &quot;_ _-;_-* &quot;-&quot;??&quot; &quot;_ _-;_-@_-"/>
  </numFmts>
  <fonts count="12">
    <font>
      <sz val="10"/>
      <name val="Arial Armenian"/>
      <family val="0"/>
    </font>
    <font>
      <sz val="10"/>
      <name val="Times Armenian"/>
      <family val="1"/>
    </font>
    <font>
      <b/>
      <sz val="10"/>
      <name val="Times Armenian"/>
      <family val="1"/>
    </font>
    <font>
      <sz val="10"/>
      <color indexed="9"/>
      <name val="Times Armenian"/>
      <family val="1"/>
    </font>
    <font>
      <b/>
      <i/>
      <sz val="10"/>
      <name val="Times Armenian"/>
      <family val="1"/>
    </font>
    <font>
      <sz val="10"/>
      <color indexed="10"/>
      <name val="Times Armenian"/>
      <family val="1"/>
    </font>
    <font>
      <b/>
      <u val="single"/>
      <sz val="10"/>
      <name val="Times Armenian"/>
      <family val="1"/>
    </font>
    <font>
      <u val="single"/>
      <sz val="10"/>
      <color indexed="12"/>
      <name val="Arial Armenian"/>
      <family val="0"/>
    </font>
    <font>
      <u val="single"/>
      <sz val="10"/>
      <color indexed="36"/>
      <name val="Arial Armenian"/>
      <family val="0"/>
    </font>
    <font>
      <sz val="12"/>
      <name val="Times Armenian"/>
      <family val="1"/>
    </font>
    <font>
      <b/>
      <sz val="12"/>
      <name val="Times Armenian"/>
      <family val="1"/>
    </font>
    <font>
      <sz val="11"/>
      <name val="Times Armeni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80" fontId="2" fillId="0" borderId="1" xfId="0" applyNumberFormat="1" applyFont="1" applyBorder="1" applyAlignment="1">
      <alignment/>
    </xf>
    <xf numFmtId="180" fontId="2" fillId="0" borderId="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0" fontId="1" fillId="0" borderId="3" xfId="0" applyNumberFormat="1" applyFont="1" applyBorder="1" applyAlignment="1">
      <alignment/>
    </xf>
    <xf numFmtId="0" fontId="1" fillId="0" borderId="3" xfId="0" applyFont="1" applyBorder="1" applyAlignment="1">
      <alignment/>
    </xf>
    <xf numFmtId="180" fontId="5" fillId="0" borderId="3" xfId="0" applyNumberFormat="1" applyFont="1" applyBorder="1" applyAlignment="1">
      <alignment/>
    </xf>
    <xf numFmtId="180" fontId="3" fillId="0" borderId="3" xfId="0" applyNumberFormat="1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4" fillId="0" borderId="3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180" fontId="1" fillId="0" borderId="9" xfId="0" applyNumberFormat="1" applyFont="1" applyBorder="1" applyAlignment="1">
      <alignment/>
    </xf>
    <xf numFmtId="0" fontId="1" fillId="0" borderId="8" xfId="0" applyFont="1" applyBorder="1" applyAlignment="1">
      <alignment wrapText="1"/>
    </xf>
    <xf numFmtId="180" fontId="2" fillId="0" borderId="0" xfId="0" applyNumberFormat="1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80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/>
    </xf>
    <xf numFmtId="180" fontId="2" fillId="0" borderId="3" xfId="0" applyNumberFormat="1" applyFont="1" applyBorder="1" applyAlignment="1">
      <alignment vertical="center"/>
    </xf>
    <xf numFmtId="180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wrapText="1"/>
    </xf>
    <xf numFmtId="180" fontId="1" fillId="0" borderId="0" xfId="0" applyNumberFormat="1" applyFont="1" applyAlignment="1">
      <alignment/>
    </xf>
    <xf numFmtId="180" fontId="1" fillId="0" borderId="0" xfId="15" applyNumberFormat="1" applyFont="1" applyAlignment="1">
      <alignment/>
    </xf>
    <xf numFmtId="180" fontId="2" fillId="0" borderId="0" xfId="0" applyNumberFormat="1" applyFont="1" applyAlignment="1">
      <alignment horizontal="center"/>
    </xf>
    <xf numFmtId="180" fontId="1" fillId="0" borderId="4" xfId="0" applyNumberFormat="1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180" fontId="1" fillId="0" borderId="3" xfId="15" applyNumberFormat="1" applyFont="1" applyBorder="1" applyAlignment="1">
      <alignment/>
    </xf>
    <xf numFmtId="180" fontId="2" fillId="0" borderId="3" xfId="15" applyNumberFormat="1" applyFont="1" applyBorder="1" applyAlignment="1">
      <alignment vertical="center"/>
    </xf>
    <xf numFmtId="180" fontId="2" fillId="0" borderId="3" xfId="15" applyNumberFormat="1" applyFont="1" applyBorder="1" applyAlignment="1">
      <alignment/>
    </xf>
    <xf numFmtId="180" fontId="5" fillId="0" borderId="3" xfId="15" applyNumberFormat="1" applyFont="1" applyBorder="1" applyAlignment="1">
      <alignment/>
    </xf>
    <xf numFmtId="180" fontId="1" fillId="0" borderId="3" xfId="15" applyNumberFormat="1" applyFont="1" applyBorder="1" applyAlignment="1">
      <alignment wrapText="1"/>
    </xf>
    <xf numFmtId="180" fontId="5" fillId="0" borderId="3" xfId="15" applyNumberFormat="1" applyFont="1" applyBorder="1" applyAlignment="1">
      <alignment wrapText="1"/>
    </xf>
    <xf numFmtId="180" fontId="1" fillId="0" borderId="8" xfId="0" applyNumberFormat="1" applyFont="1" applyBorder="1" applyAlignment="1">
      <alignment/>
    </xf>
    <xf numFmtId="180" fontId="1" fillId="0" borderId="8" xfId="15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180" fontId="1" fillId="0" borderId="8" xfId="0" applyNumberFormat="1" applyFont="1" applyBorder="1" applyAlignment="1">
      <alignment vertical="center"/>
    </xf>
    <xf numFmtId="49" fontId="2" fillId="0" borderId="8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0" borderId="8" xfId="0" applyFont="1" applyBorder="1" applyAlignment="1">
      <alignment horizontal="center" vertical="center" wrapText="1"/>
    </xf>
    <xf numFmtId="180" fontId="1" fillId="0" borderId="1" xfId="15" applyNumberFormat="1" applyFont="1" applyBorder="1" applyAlignment="1">
      <alignment/>
    </xf>
    <xf numFmtId="180" fontId="1" fillId="2" borderId="3" xfId="0" applyNumberFormat="1" applyFont="1" applyFill="1" applyBorder="1" applyAlignment="1">
      <alignment/>
    </xf>
    <xf numFmtId="0" fontId="1" fillId="0" borderId="4" xfId="0" applyFont="1" applyBorder="1" applyAlignment="1">
      <alignment horizont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180" fontId="2" fillId="0" borderId="3" xfId="15" applyNumberFormat="1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80" fontId="2" fillId="0" borderId="10" xfId="0" applyNumberFormat="1" applyFont="1" applyBorder="1" applyAlignment="1">
      <alignment/>
    </xf>
    <xf numFmtId="180" fontId="2" fillId="0" borderId="11" xfId="15" applyNumberFormat="1" applyFont="1" applyBorder="1" applyAlignment="1">
      <alignment/>
    </xf>
    <xf numFmtId="180" fontId="2" fillId="0" borderId="0" xfId="15" applyNumberFormat="1" applyFont="1" applyBorder="1" applyAlignment="1">
      <alignment/>
    </xf>
    <xf numFmtId="0" fontId="2" fillId="2" borderId="3" xfId="0" applyFont="1" applyFill="1" applyBorder="1" applyAlignment="1">
      <alignment horizontal="center"/>
    </xf>
    <xf numFmtId="180" fontId="2" fillId="2" borderId="10" xfId="0" applyNumberFormat="1" applyFont="1" applyFill="1" applyBorder="1" applyAlignment="1">
      <alignment/>
    </xf>
    <xf numFmtId="180" fontId="2" fillId="2" borderId="3" xfId="0" applyNumberFormat="1" applyFont="1" applyFill="1" applyBorder="1" applyAlignment="1">
      <alignment/>
    </xf>
    <xf numFmtId="0" fontId="2" fillId="2" borderId="0" xfId="0" applyFont="1" applyFill="1" applyAlignment="1">
      <alignment/>
    </xf>
    <xf numFmtId="0" fontId="1" fillId="2" borderId="3" xfId="0" applyFont="1" applyFill="1" applyBorder="1" applyAlignment="1">
      <alignment wrapText="1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180" fontId="5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180" fontId="2" fillId="0" borderId="8" xfId="0" applyNumberFormat="1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80" fontId="2" fillId="0" borderId="8" xfId="15" applyNumberFormat="1" applyFont="1" applyBorder="1" applyAlignment="1">
      <alignment/>
    </xf>
    <xf numFmtId="0" fontId="4" fillId="2" borderId="3" xfId="0" applyFont="1" applyFill="1" applyBorder="1" applyAlignment="1">
      <alignment horizontal="center" wrapText="1"/>
    </xf>
    <xf numFmtId="180" fontId="2" fillId="0" borderId="1" xfId="15" applyNumberFormat="1" applyFont="1" applyBorder="1" applyAlignment="1">
      <alignment/>
    </xf>
    <xf numFmtId="180" fontId="1" fillId="2" borderId="3" xfId="15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80" fontId="3" fillId="0" borderId="3" xfId="15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 vertical="center"/>
    </xf>
    <xf numFmtId="180" fontId="1" fillId="0" borderId="0" xfId="15" applyNumberFormat="1" applyFont="1" applyBorder="1" applyAlignment="1">
      <alignment wrapText="1"/>
    </xf>
    <xf numFmtId="180" fontId="5" fillId="0" borderId="0" xfId="0" applyNumberFormat="1" applyFont="1" applyBorder="1" applyAlignment="1">
      <alignment/>
    </xf>
    <xf numFmtId="180" fontId="2" fillId="0" borderId="9" xfId="0" applyNumberFormat="1" applyFont="1" applyBorder="1" applyAlignment="1">
      <alignment/>
    </xf>
    <xf numFmtId="180" fontId="5" fillId="2" borderId="3" xfId="0" applyNumberFormat="1" applyFont="1" applyFill="1" applyBorder="1" applyAlignment="1">
      <alignment/>
    </xf>
    <xf numFmtId="0" fontId="2" fillId="0" borderId="1" xfId="0" applyFont="1" applyBorder="1" applyAlignment="1">
      <alignment horizontal="center" wrapText="1"/>
    </xf>
    <xf numFmtId="180" fontId="1" fillId="0" borderId="3" xfId="15" applyNumberFormat="1" applyFont="1" applyBorder="1" applyAlignment="1">
      <alignment vertical="center"/>
    </xf>
    <xf numFmtId="180" fontId="1" fillId="0" borderId="8" xfId="15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180" fontId="3" fillId="2" borderId="3" xfId="0" applyNumberFormat="1" applyFont="1" applyFill="1" applyBorder="1" applyAlignment="1">
      <alignment/>
    </xf>
    <xf numFmtId="0" fontId="6" fillId="2" borderId="3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top" wrapText="1"/>
    </xf>
    <xf numFmtId="49" fontId="9" fillId="2" borderId="0" xfId="0" applyNumberFormat="1" applyFont="1" applyFill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/>
    </xf>
    <xf numFmtId="180" fontId="1" fillId="0" borderId="6" xfId="0" applyNumberFormat="1" applyFont="1" applyBorder="1" applyAlignment="1">
      <alignment horizontal="center"/>
    </xf>
    <xf numFmtId="180" fontId="1" fillId="0" borderId="16" xfId="0" applyNumberFormat="1" applyFont="1" applyBorder="1" applyAlignment="1">
      <alignment horizontal="center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180" fontId="1" fillId="0" borderId="8" xfId="0" applyNumberFormat="1" applyFont="1" applyBorder="1" applyAlignment="1">
      <alignment horizontal="center" vertical="center" wrapText="1"/>
    </xf>
    <xf numFmtId="180" fontId="1" fillId="0" borderId="2" xfId="0" applyNumberFormat="1" applyFont="1" applyBorder="1" applyAlignment="1">
      <alignment horizontal="center" vertical="center"/>
    </xf>
    <xf numFmtId="180" fontId="1" fillId="0" borderId="6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 wrapText="1"/>
    </xf>
    <xf numFmtId="180" fontId="1" fillId="0" borderId="16" xfId="0" applyNumberFormat="1" applyFont="1" applyBorder="1" applyAlignment="1">
      <alignment horizontal="center" vertical="center" wrapText="1"/>
    </xf>
    <xf numFmtId="180" fontId="1" fillId="0" borderId="2" xfId="15" applyNumberFormat="1" applyFont="1" applyBorder="1" applyAlignment="1">
      <alignment horizontal="center" vertical="center" wrapText="1"/>
    </xf>
    <xf numFmtId="180" fontId="1" fillId="0" borderId="16" xfId="15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5" xfId="0" applyNumberFormat="1" applyFont="1" applyBorder="1" applyAlignment="1">
      <alignment horizontal="center" vertical="center" wrapText="1"/>
    </xf>
    <xf numFmtId="180" fontId="11" fillId="0" borderId="9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8"/>
  <sheetViews>
    <sheetView tabSelected="1" workbookViewId="0" topLeftCell="A9">
      <selection activeCell="K10" sqref="K10"/>
    </sheetView>
  </sheetViews>
  <sheetFormatPr defaultColWidth="9.00390625" defaultRowHeight="12.75"/>
  <cols>
    <col min="1" max="1" width="7.75390625" style="1" customWidth="1"/>
    <col min="2" max="2" width="7.625" style="1" customWidth="1"/>
    <col min="3" max="3" width="44.25390625" style="2" customWidth="1"/>
    <col min="4" max="5" width="13.00390625" style="53" customWidth="1"/>
    <col min="6" max="6" width="11.125" style="53" customWidth="1"/>
    <col min="7" max="7" width="12.25390625" style="54" customWidth="1"/>
    <col min="8" max="8" width="11.75390625" style="53" customWidth="1"/>
    <col min="9" max="9" width="14.375" style="53" customWidth="1"/>
    <col min="10" max="10" width="9.125" style="1" customWidth="1"/>
    <col min="11" max="13" width="9.125" style="17" customWidth="1"/>
    <col min="14" max="16384" width="9.125" style="1" customWidth="1"/>
  </cols>
  <sheetData>
    <row r="1" ht="12.75">
      <c r="I1" s="55" t="s">
        <v>255</v>
      </c>
    </row>
    <row r="3" spans="1:13" s="3" customFormat="1" ht="15">
      <c r="A3" s="157" t="s">
        <v>0</v>
      </c>
      <c r="B3" s="157"/>
      <c r="C3" s="157"/>
      <c r="D3" s="157"/>
      <c r="E3" s="157"/>
      <c r="F3" s="157"/>
      <c r="G3" s="157"/>
      <c r="H3" s="157"/>
      <c r="I3" s="157"/>
      <c r="K3" s="117"/>
      <c r="L3" s="117"/>
      <c r="M3" s="117"/>
    </row>
    <row r="4" spans="1:13" s="3" customFormat="1" ht="24.75" customHeight="1">
      <c r="A4" s="158" t="s">
        <v>174</v>
      </c>
      <c r="B4" s="158"/>
      <c r="C4" s="158"/>
      <c r="D4" s="158"/>
      <c r="E4" s="158"/>
      <c r="F4" s="158"/>
      <c r="G4" s="158"/>
      <c r="H4" s="158"/>
      <c r="I4" s="158"/>
      <c r="K4" s="117"/>
      <c r="L4" s="117"/>
      <c r="M4" s="117"/>
    </row>
    <row r="6" spans="8:9" ht="15" thickBot="1">
      <c r="H6" s="177" t="s">
        <v>224</v>
      </c>
      <c r="I6" s="177"/>
    </row>
    <row r="7" spans="1:9" ht="13.5" thickBot="1">
      <c r="A7" s="151" t="s">
        <v>1</v>
      </c>
      <c r="B7" s="152"/>
      <c r="C7" s="159" t="s">
        <v>2</v>
      </c>
      <c r="D7" s="162" t="s">
        <v>225</v>
      </c>
      <c r="E7" s="163"/>
      <c r="F7" s="163"/>
      <c r="G7" s="163"/>
      <c r="H7" s="163"/>
      <c r="I7" s="164"/>
    </row>
    <row r="8" spans="1:9" ht="36.75" customHeight="1" thickBot="1">
      <c r="A8" s="153"/>
      <c r="B8" s="154"/>
      <c r="C8" s="160"/>
      <c r="D8" s="165" t="s">
        <v>3</v>
      </c>
      <c r="E8" s="168" t="s">
        <v>4</v>
      </c>
      <c r="F8" s="169"/>
      <c r="G8" s="169"/>
      <c r="H8" s="169"/>
      <c r="I8" s="170"/>
    </row>
    <row r="9" spans="1:9" ht="36.75" customHeight="1" thickBot="1">
      <c r="A9" s="155"/>
      <c r="B9" s="156"/>
      <c r="C9" s="160"/>
      <c r="D9" s="166"/>
      <c r="E9" s="171" t="s">
        <v>186</v>
      </c>
      <c r="F9" s="172"/>
      <c r="G9" s="173" t="s">
        <v>187</v>
      </c>
      <c r="H9" s="174"/>
      <c r="I9" s="175" t="s">
        <v>154</v>
      </c>
    </row>
    <row r="10" spans="1:13" s="8" customFormat="1" ht="64.5" thickBot="1">
      <c r="A10" s="7" t="s">
        <v>5</v>
      </c>
      <c r="B10" s="7" t="s">
        <v>6</v>
      </c>
      <c r="C10" s="161"/>
      <c r="D10" s="167"/>
      <c r="E10" s="8" t="s">
        <v>185</v>
      </c>
      <c r="F10" s="56" t="s">
        <v>175</v>
      </c>
      <c r="G10" s="8" t="s">
        <v>185</v>
      </c>
      <c r="H10" s="56" t="s">
        <v>175</v>
      </c>
      <c r="I10" s="176"/>
      <c r="K10" s="118"/>
      <c r="L10" s="118"/>
      <c r="M10" s="118"/>
    </row>
    <row r="11" spans="1:9" ht="13.5" hidden="1" thickBot="1">
      <c r="A11" s="9">
        <v>1</v>
      </c>
      <c r="B11" s="9">
        <v>2</v>
      </c>
      <c r="C11" s="10">
        <v>3</v>
      </c>
      <c r="D11" s="57">
        <v>4</v>
      </c>
      <c r="E11" s="57">
        <v>5</v>
      </c>
      <c r="F11" s="57"/>
      <c r="G11" s="58">
        <v>6</v>
      </c>
      <c r="H11" s="57"/>
      <c r="I11" s="57">
        <v>7</v>
      </c>
    </row>
    <row r="12" spans="1:13" s="13" customFormat="1" ht="13.5" thickBot="1">
      <c r="A12" s="5">
        <v>1</v>
      </c>
      <c r="B12" s="11">
        <v>2</v>
      </c>
      <c r="C12" s="1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K12" s="119"/>
      <c r="L12" s="119"/>
      <c r="M12" s="119"/>
    </row>
    <row r="13" spans="1:9" s="17" customFormat="1" ht="12.75">
      <c r="A13" s="14"/>
      <c r="B13" s="92"/>
      <c r="C13" s="133" t="s">
        <v>7</v>
      </c>
      <c r="D13" s="15">
        <f aca="true" t="shared" si="0" ref="D13:I13">D15+D91+D134+D148+D156+D173+D193+D213+D231+D256+D278+D308+D328+D351+D122</f>
        <v>10190800</v>
      </c>
      <c r="E13" s="126">
        <f t="shared" si="0"/>
        <v>2921600</v>
      </c>
      <c r="F13" s="15">
        <f t="shared" si="0"/>
        <v>72800</v>
      </c>
      <c r="G13" s="15">
        <f t="shared" si="0"/>
        <v>6845200</v>
      </c>
      <c r="H13" s="16">
        <f t="shared" si="0"/>
        <v>1013500</v>
      </c>
      <c r="I13" s="15">
        <f t="shared" si="0"/>
        <v>424000</v>
      </c>
    </row>
    <row r="14" spans="1:9" s="17" customFormat="1" ht="13.5" thickBot="1">
      <c r="A14" s="19"/>
      <c r="B14" s="93"/>
      <c r="C14" s="6" t="s">
        <v>8</v>
      </c>
      <c r="D14" s="132"/>
      <c r="E14" s="49"/>
      <c r="F14" s="20"/>
      <c r="G14" s="59"/>
      <c r="H14" s="47"/>
      <c r="I14" s="65"/>
    </row>
    <row r="15" spans="1:10" s="17" customFormat="1" ht="25.5">
      <c r="A15" s="14"/>
      <c r="B15" s="14"/>
      <c r="C15" s="148" t="s">
        <v>9</v>
      </c>
      <c r="D15" s="15">
        <f aca="true" t="shared" si="1" ref="D15:I15">D17+D23+D36+D31+D41+D58+D65+D69+D74+D87+D89</f>
        <v>1473200</v>
      </c>
      <c r="E15" s="15">
        <f t="shared" si="1"/>
        <v>771900</v>
      </c>
      <c r="F15" s="15">
        <f t="shared" si="1"/>
        <v>15900</v>
      </c>
      <c r="G15" s="15">
        <f t="shared" si="1"/>
        <v>347300</v>
      </c>
      <c r="H15" s="15">
        <f t="shared" si="1"/>
        <v>44100</v>
      </c>
      <c r="I15" s="15">
        <f t="shared" si="1"/>
        <v>354000</v>
      </c>
      <c r="J15" s="31"/>
    </row>
    <row r="16" spans="1:9" s="17" customFormat="1" ht="12.75">
      <c r="A16" s="19"/>
      <c r="B16" s="19"/>
      <c r="C16" s="94" t="s">
        <v>8</v>
      </c>
      <c r="D16" s="23"/>
      <c r="E16" s="127"/>
      <c r="F16" s="23"/>
      <c r="G16" s="125"/>
      <c r="H16" s="23"/>
      <c r="I16" s="23"/>
    </row>
    <row r="17" spans="1:13" s="42" customFormat="1" ht="18" customHeight="1">
      <c r="A17" s="40" t="s">
        <v>10</v>
      </c>
      <c r="B17" s="40" t="s">
        <v>11</v>
      </c>
      <c r="C17" s="88" t="s">
        <v>211</v>
      </c>
      <c r="D17" s="48">
        <f aca="true" t="shared" si="2" ref="D17:I17">D19+D20</f>
        <v>315000</v>
      </c>
      <c r="E17" s="128">
        <f t="shared" si="2"/>
        <v>0</v>
      </c>
      <c r="F17" s="48">
        <f t="shared" si="2"/>
        <v>0</v>
      </c>
      <c r="G17" s="48">
        <f t="shared" si="2"/>
        <v>0</v>
      </c>
      <c r="H17" s="48">
        <f t="shared" si="2"/>
        <v>0</v>
      </c>
      <c r="I17" s="48">
        <f t="shared" si="2"/>
        <v>315000</v>
      </c>
      <c r="K17" s="120"/>
      <c r="L17" s="120"/>
      <c r="M17" s="120"/>
    </row>
    <row r="18" spans="1:9" ht="12.75">
      <c r="A18" s="19"/>
      <c r="B18" s="19"/>
      <c r="C18" s="87" t="s">
        <v>129</v>
      </c>
      <c r="D18" s="20"/>
      <c r="E18" s="26"/>
      <c r="F18" s="20"/>
      <c r="G18" s="59"/>
      <c r="H18" s="20"/>
      <c r="I18" s="20"/>
    </row>
    <row r="19" spans="1:9" ht="12.75">
      <c r="A19" s="19"/>
      <c r="B19" s="19"/>
      <c r="C19" s="87" t="s">
        <v>108</v>
      </c>
      <c r="D19" s="20">
        <f>E19+G19+I19</f>
        <v>45000</v>
      </c>
      <c r="E19" s="26"/>
      <c r="F19" s="20"/>
      <c r="G19" s="59"/>
      <c r="H19" s="20"/>
      <c r="I19" s="20">
        <v>45000</v>
      </c>
    </row>
    <row r="20" spans="1:9" ht="51">
      <c r="A20" s="19"/>
      <c r="B20" s="19"/>
      <c r="C20" s="87" t="s">
        <v>189</v>
      </c>
      <c r="D20" s="20">
        <f>E20+G20+I20</f>
        <v>270000</v>
      </c>
      <c r="E20" s="26"/>
      <c r="F20" s="20"/>
      <c r="G20" s="59"/>
      <c r="H20" s="20"/>
      <c r="I20" s="20">
        <v>270000</v>
      </c>
    </row>
    <row r="21" spans="1:15" s="28" customFormat="1" ht="13.5" hidden="1" thickBot="1">
      <c r="A21" s="19">
        <v>7</v>
      </c>
      <c r="B21" s="19"/>
      <c r="C21" s="87"/>
      <c r="D21" s="20">
        <f>+D65+D69</f>
        <v>82200</v>
      </c>
      <c r="E21" s="26">
        <f>+E65+E69</f>
        <v>0</v>
      </c>
      <c r="F21" s="20"/>
      <c r="G21" s="59">
        <f>+G65+G69</f>
        <v>82200</v>
      </c>
      <c r="H21" s="20"/>
      <c r="I21" s="20">
        <f>+I65+I69</f>
        <v>0</v>
      </c>
      <c r="J21" s="17"/>
      <c r="K21" s="17"/>
      <c r="L21" s="17"/>
      <c r="M21" s="17"/>
      <c r="N21" s="17"/>
      <c r="O21" s="17"/>
    </row>
    <row r="22" spans="1:9" s="17" customFormat="1" ht="12.75">
      <c r="A22" s="19"/>
      <c r="B22" s="19"/>
      <c r="C22" s="87"/>
      <c r="D22" s="20"/>
      <c r="E22" s="26"/>
      <c r="F22" s="20"/>
      <c r="G22" s="59"/>
      <c r="H22" s="20"/>
      <c r="I22" s="20"/>
    </row>
    <row r="23" spans="1:9" s="17" customFormat="1" ht="12.75">
      <c r="A23" s="40" t="s">
        <v>10</v>
      </c>
      <c r="B23" s="40" t="s">
        <v>11</v>
      </c>
      <c r="C23" s="149" t="s">
        <v>127</v>
      </c>
      <c r="D23" s="20">
        <f>D26+D29</f>
        <v>345900</v>
      </c>
      <c r="E23" s="26">
        <f>E26+E29</f>
        <v>345900</v>
      </c>
      <c r="F23" s="20">
        <f>F26+F29</f>
        <v>15900</v>
      </c>
      <c r="G23" s="20">
        <f>G26+G29</f>
        <v>0</v>
      </c>
      <c r="H23" s="20">
        <f>H26+H29</f>
        <v>0</v>
      </c>
      <c r="I23" s="20">
        <f>I26</f>
        <v>0</v>
      </c>
    </row>
    <row r="24" spans="1:9" s="17" customFormat="1" ht="12.75">
      <c r="A24" s="40"/>
      <c r="B24" s="40"/>
      <c r="C24" s="87" t="s">
        <v>129</v>
      </c>
      <c r="D24" s="20"/>
      <c r="E24" s="26"/>
      <c r="F24" s="20"/>
      <c r="G24" s="20"/>
      <c r="H24" s="20"/>
      <c r="I24" s="20"/>
    </row>
    <row r="25" spans="1:9" ht="12.75">
      <c r="A25" s="36"/>
      <c r="B25" s="36"/>
      <c r="C25" s="141" t="s">
        <v>214</v>
      </c>
      <c r="D25" s="20"/>
      <c r="E25" s="26"/>
      <c r="F25" s="20"/>
      <c r="G25" s="59"/>
      <c r="H25" s="59"/>
      <c r="I25" s="59"/>
    </row>
    <row r="26" spans="1:9" ht="12.75">
      <c r="A26" s="24"/>
      <c r="B26" s="24"/>
      <c r="C26" s="87" t="s">
        <v>36</v>
      </c>
      <c r="D26" s="20">
        <f>E26+G26</f>
        <v>225900</v>
      </c>
      <c r="E26" s="69">
        <v>225900</v>
      </c>
      <c r="F26" s="20">
        <v>15900</v>
      </c>
      <c r="G26" s="59"/>
      <c r="H26" s="20"/>
      <c r="I26" s="20"/>
    </row>
    <row r="27" spans="1:9" ht="12.75">
      <c r="A27" s="24"/>
      <c r="B27" s="24"/>
      <c r="C27" s="87"/>
      <c r="D27" s="20"/>
      <c r="E27" s="69"/>
      <c r="F27" s="20"/>
      <c r="G27" s="59"/>
      <c r="H27" s="20"/>
      <c r="I27" s="20"/>
    </row>
    <row r="28" spans="1:9" ht="12.75">
      <c r="A28" s="21"/>
      <c r="B28" s="21"/>
      <c r="C28" s="141" t="s">
        <v>181</v>
      </c>
      <c r="D28" s="20"/>
      <c r="E28" s="26"/>
      <c r="F28" s="20"/>
      <c r="G28" s="59"/>
      <c r="H28" s="59"/>
      <c r="I28" s="20"/>
    </row>
    <row r="29" spans="1:9" ht="25.5">
      <c r="A29" s="19"/>
      <c r="B29" s="19"/>
      <c r="C29" s="87" t="s">
        <v>147</v>
      </c>
      <c r="D29" s="20">
        <f>E29+G29</f>
        <v>120000</v>
      </c>
      <c r="E29" s="49">
        <v>120000</v>
      </c>
      <c r="F29" s="20"/>
      <c r="G29" s="59"/>
      <c r="H29" s="20"/>
      <c r="I29" s="20"/>
    </row>
    <row r="30" spans="1:9" s="17" customFormat="1" ht="12.75">
      <c r="A30" s="19"/>
      <c r="B30" s="19"/>
      <c r="C30" s="87"/>
      <c r="D30" s="20"/>
      <c r="E30" s="26"/>
      <c r="F30" s="20"/>
      <c r="G30" s="59"/>
      <c r="H30" s="20"/>
      <c r="I30" s="20"/>
    </row>
    <row r="31" spans="1:9" ht="12.75">
      <c r="A31" s="36" t="s">
        <v>10</v>
      </c>
      <c r="B31" s="36" t="s">
        <v>10</v>
      </c>
      <c r="C31" s="149" t="s">
        <v>127</v>
      </c>
      <c r="D31" s="37">
        <f>D34+0</f>
        <v>56000</v>
      </c>
      <c r="E31" s="31">
        <f>E34+0</f>
        <v>56000</v>
      </c>
      <c r="F31" s="37">
        <f>F34+0</f>
        <v>0</v>
      </c>
      <c r="G31" s="37">
        <f>G34+G29</f>
        <v>0</v>
      </c>
      <c r="H31" s="37">
        <f>H34+H29</f>
        <v>0</v>
      </c>
      <c r="I31" s="37">
        <f>I34+I29</f>
        <v>0</v>
      </c>
    </row>
    <row r="32" spans="1:9" ht="12.75">
      <c r="A32" s="36"/>
      <c r="B32" s="36"/>
      <c r="C32" s="87" t="s">
        <v>129</v>
      </c>
      <c r="D32" s="20"/>
      <c r="E32" s="26"/>
      <c r="F32" s="59"/>
      <c r="G32" s="59"/>
      <c r="H32" s="59"/>
      <c r="I32" s="59"/>
    </row>
    <row r="33" spans="1:9" ht="12.75">
      <c r="A33" s="19"/>
      <c r="B33" s="19"/>
      <c r="C33" s="141" t="s">
        <v>177</v>
      </c>
      <c r="D33" s="20"/>
      <c r="E33" s="26"/>
      <c r="F33" s="20"/>
      <c r="G33" s="20"/>
      <c r="H33" s="20"/>
      <c r="I33" s="20"/>
    </row>
    <row r="34" spans="1:9" ht="25.5">
      <c r="A34" s="21"/>
      <c r="B34" s="21"/>
      <c r="C34" s="87" t="s">
        <v>157</v>
      </c>
      <c r="D34" s="20">
        <f>E34+G34</f>
        <v>56000</v>
      </c>
      <c r="E34" s="69">
        <v>56000</v>
      </c>
      <c r="F34" s="59"/>
      <c r="G34" s="59"/>
      <c r="H34" s="59"/>
      <c r="I34" s="20"/>
    </row>
    <row r="35" spans="1:9" ht="12.75">
      <c r="A35" s="21"/>
      <c r="B35" s="21"/>
      <c r="C35" s="87"/>
      <c r="D35" s="20"/>
      <c r="E35" s="69"/>
      <c r="F35" s="59"/>
      <c r="G35" s="59"/>
      <c r="H35" s="59"/>
      <c r="I35" s="20"/>
    </row>
    <row r="36" spans="1:13" s="38" customFormat="1" ht="12.75">
      <c r="A36" s="36" t="s">
        <v>10</v>
      </c>
      <c r="B36" s="36" t="s">
        <v>10</v>
      </c>
      <c r="C36" s="149" t="s">
        <v>158</v>
      </c>
      <c r="D36" s="37">
        <f>D39</f>
        <v>80000</v>
      </c>
      <c r="E36" s="31">
        <f>E39</f>
        <v>0</v>
      </c>
      <c r="F36" s="37">
        <f>F39</f>
        <v>0</v>
      </c>
      <c r="G36" s="37">
        <f>G39</f>
        <v>80000</v>
      </c>
      <c r="H36" s="37">
        <f>H39</f>
        <v>20000</v>
      </c>
      <c r="I36" s="37">
        <f>I34+I39</f>
        <v>0</v>
      </c>
      <c r="K36" s="89"/>
      <c r="L36" s="89"/>
      <c r="M36" s="89"/>
    </row>
    <row r="37" spans="1:9" ht="12.75">
      <c r="A37" s="36"/>
      <c r="B37" s="36"/>
      <c r="C37" s="87" t="s">
        <v>129</v>
      </c>
      <c r="D37" s="20"/>
      <c r="E37" s="26"/>
      <c r="F37" s="20"/>
      <c r="G37" s="59"/>
      <c r="H37" s="20"/>
      <c r="I37" s="20"/>
    </row>
    <row r="38" spans="1:9" ht="12.75">
      <c r="A38" s="36"/>
      <c r="B38" s="36"/>
      <c r="C38" s="141" t="s">
        <v>208</v>
      </c>
      <c r="D38" s="20"/>
      <c r="E38" s="26"/>
      <c r="F38" s="20"/>
      <c r="G38" s="59"/>
      <c r="H38" s="20"/>
      <c r="I38" s="20"/>
    </row>
    <row r="39" spans="1:9" ht="25.5">
      <c r="A39" s="24"/>
      <c r="B39" s="24"/>
      <c r="C39" s="87" t="s">
        <v>124</v>
      </c>
      <c r="D39" s="20">
        <f>E39+G39</f>
        <v>80000</v>
      </c>
      <c r="E39" s="49"/>
      <c r="F39" s="59"/>
      <c r="G39" s="59">
        <v>80000</v>
      </c>
      <c r="H39" s="59">
        <v>20000</v>
      </c>
      <c r="I39" s="59"/>
    </row>
    <row r="40" spans="1:9" ht="12.75">
      <c r="A40" s="21"/>
      <c r="B40" s="21"/>
      <c r="C40" s="87"/>
      <c r="D40" s="20"/>
      <c r="E40" s="69"/>
      <c r="F40" s="59"/>
      <c r="G40" s="59"/>
      <c r="H40" s="59"/>
      <c r="I40" s="20"/>
    </row>
    <row r="41" spans="1:9" s="89" customFormat="1" ht="12.75">
      <c r="A41" s="36" t="s">
        <v>10</v>
      </c>
      <c r="B41" s="36" t="s">
        <v>106</v>
      </c>
      <c r="C41" s="149" t="s">
        <v>158</v>
      </c>
      <c r="D41" s="37">
        <f aca="true" t="shared" si="3" ref="D41:I41">D45+D46+D49+D52+D56</f>
        <v>161300</v>
      </c>
      <c r="E41" s="37">
        <f t="shared" si="3"/>
        <v>0</v>
      </c>
      <c r="F41" s="37">
        <f t="shared" si="3"/>
        <v>0</v>
      </c>
      <c r="G41" s="37">
        <f t="shared" si="3"/>
        <v>161300</v>
      </c>
      <c r="H41" s="37">
        <f t="shared" si="3"/>
        <v>7300</v>
      </c>
      <c r="I41" s="37">
        <f t="shared" si="3"/>
        <v>0</v>
      </c>
    </row>
    <row r="42" spans="1:9" s="17" customFormat="1" ht="12.75">
      <c r="A42" s="19"/>
      <c r="B42" s="19"/>
      <c r="C42" s="87" t="s">
        <v>107</v>
      </c>
      <c r="D42" s="37"/>
      <c r="E42" s="26"/>
      <c r="F42" s="20"/>
      <c r="G42" s="59"/>
      <c r="H42" s="20"/>
      <c r="I42" s="20"/>
    </row>
    <row r="43" spans="1:9" s="17" customFormat="1" ht="12.75">
      <c r="A43" s="32"/>
      <c r="B43" s="32"/>
      <c r="C43" s="141" t="s">
        <v>178</v>
      </c>
      <c r="D43" s="20"/>
      <c r="E43" s="26"/>
      <c r="F43" s="20"/>
      <c r="G43" s="59"/>
      <c r="H43" s="20"/>
      <c r="I43" s="20"/>
    </row>
    <row r="44" spans="1:9" s="17" customFormat="1" ht="12.75">
      <c r="A44" s="32"/>
      <c r="B44" s="32"/>
      <c r="C44" s="87" t="s">
        <v>8</v>
      </c>
      <c r="D44" s="20"/>
      <c r="E44" s="26"/>
      <c r="F44" s="20"/>
      <c r="G44" s="59"/>
      <c r="H44" s="20"/>
      <c r="I44" s="20"/>
    </row>
    <row r="45" spans="3:14" s="25" customFormat="1" ht="12.75">
      <c r="C45" s="87" t="s">
        <v>193</v>
      </c>
      <c r="D45" s="63">
        <f>E45+G45</f>
        <v>17000</v>
      </c>
      <c r="E45" s="129"/>
      <c r="F45" s="63"/>
      <c r="G45" s="63">
        <v>17000</v>
      </c>
      <c r="H45" s="63"/>
      <c r="I45" s="63"/>
      <c r="J45" s="87"/>
      <c r="K45" s="87"/>
      <c r="L45" s="87"/>
      <c r="M45" s="87"/>
      <c r="N45" s="50"/>
    </row>
    <row r="46" spans="3:14" s="25" customFormat="1" ht="25.5">
      <c r="C46" s="87" t="s">
        <v>176</v>
      </c>
      <c r="D46" s="63">
        <f>E46+G46</f>
        <v>25000</v>
      </c>
      <c r="E46" s="129"/>
      <c r="F46" s="63"/>
      <c r="G46" s="63">
        <v>25000</v>
      </c>
      <c r="H46" s="63"/>
      <c r="I46" s="63"/>
      <c r="J46" s="87"/>
      <c r="K46" s="87"/>
      <c r="L46" s="87"/>
      <c r="M46" s="87"/>
      <c r="N46" s="50"/>
    </row>
    <row r="47" spans="1:9" s="87" customFormat="1" ht="12.75">
      <c r="A47" s="25"/>
      <c r="B47" s="25"/>
      <c r="D47" s="63"/>
      <c r="E47" s="129"/>
      <c r="F47" s="63"/>
      <c r="G47" s="63"/>
      <c r="H47" s="63"/>
      <c r="I47" s="63"/>
    </row>
    <row r="48" spans="1:9" s="87" customFormat="1" ht="12.75">
      <c r="A48" s="25"/>
      <c r="B48" s="25"/>
      <c r="C48" s="141" t="s">
        <v>182</v>
      </c>
      <c r="D48" s="63"/>
      <c r="E48" s="129"/>
      <c r="F48" s="63"/>
      <c r="G48" s="63"/>
      <c r="H48" s="63"/>
      <c r="I48" s="63"/>
    </row>
    <row r="49" spans="1:9" ht="12.75">
      <c r="A49" s="19"/>
      <c r="B49" s="19"/>
      <c r="C49" s="87" t="s">
        <v>39</v>
      </c>
      <c r="D49" s="20">
        <f>E49+G49</f>
        <v>43300</v>
      </c>
      <c r="E49" s="59"/>
      <c r="F49" s="59"/>
      <c r="G49" s="59">
        <v>43300</v>
      </c>
      <c r="H49" s="59">
        <v>7300</v>
      </c>
      <c r="I49" s="20"/>
    </row>
    <row r="50" spans="1:9" ht="12.75">
      <c r="A50" s="19"/>
      <c r="B50" s="19"/>
      <c r="C50" s="87"/>
      <c r="D50" s="20"/>
      <c r="E50" s="59"/>
      <c r="F50" s="59"/>
      <c r="G50" s="59"/>
      <c r="H50" s="59"/>
      <c r="I50" s="20"/>
    </row>
    <row r="51" spans="1:9" ht="12.75">
      <c r="A51" s="19"/>
      <c r="B51" s="19"/>
      <c r="C51" s="141" t="s">
        <v>252</v>
      </c>
      <c r="D51" s="20"/>
      <c r="E51" s="59"/>
      <c r="F51" s="59"/>
      <c r="G51" s="59"/>
      <c r="H51" s="59"/>
      <c r="I51" s="20"/>
    </row>
    <row r="52" spans="1:9" ht="12.75">
      <c r="A52" s="19"/>
      <c r="B52" s="19"/>
      <c r="C52" s="87" t="s">
        <v>68</v>
      </c>
      <c r="D52" s="20">
        <f>E52+G52</f>
        <v>45000</v>
      </c>
      <c r="E52" s="59"/>
      <c r="F52" s="59"/>
      <c r="G52" s="59">
        <v>45000</v>
      </c>
      <c r="H52" s="59"/>
      <c r="I52" s="20"/>
    </row>
    <row r="53" spans="1:9" ht="12.75">
      <c r="A53" s="19"/>
      <c r="B53" s="19"/>
      <c r="C53" s="87"/>
      <c r="D53" s="20"/>
      <c r="E53" s="69"/>
      <c r="F53" s="59"/>
      <c r="G53" s="59"/>
      <c r="H53" s="59"/>
      <c r="I53" s="20"/>
    </row>
    <row r="54" spans="1:9" ht="12.75">
      <c r="A54" s="19"/>
      <c r="B54" s="19"/>
      <c r="C54" s="141" t="s">
        <v>253</v>
      </c>
      <c r="D54" s="20"/>
      <c r="E54" s="69"/>
      <c r="F54" s="59"/>
      <c r="G54" s="59"/>
      <c r="H54" s="59"/>
      <c r="I54" s="20"/>
    </row>
    <row r="55" spans="1:9" ht="12.75">
      <c r="A55" s="19"/>
      <c r="B55" s="19"/>
      <c r="C55" s="141"/>
      <c r="D55" s="20"/>
      <c r="E55" s="69"/>
      <c r="F55" s="59"/>
      <c r="G55" s="59"/>
      <c r="H55" s="59"/>
      <c r="I55" s="20"/>
    </row>
    <row r="56" spans="1:9" ht="12.75">
      <c r="A56" s="19"/>
      <c r="B56" s="19"/>
      <c r="C56" s="87" t="s">
        <v>144</v>
      </c>
      <c r="D56" s="20">
        <v>31000</v>
      </c>
      <c r="E56" s="69"/>
      <c r="F56" s="59"/>
      <c r="G56" s="59">
        <v>31000</v>
      </c>
      <c r="H56" s="59"/>
      <c r="I56" s="20"/>
    </row>
    <row r="57" spans="1:9" ht="12.75">
      <c r="A57" s="19"/>
      <c r="B57" s="19"/>
      <c r="C57" s="87"/>
      <c r="D57" s="20"/>
      <c r="E57" s="69"/>
      <c r="F57" s="59"/>
      <c r="G57" s="59"/>
      <c r="H57" s="59"/>
      <c r="I57" s="20"/>
    </row>
    <row r="58" spans="1:9" ht="12.75">
      <c r="A58" s="40" t="s">
        <v>10</v>
      </c>
      <c r="B58" s="40" t="s">
        <v>109</v>
      </c>
      <c r="C58" s="149" t="s">
        <v>254</v>
      </c>
      <c r="D58" s="20">
        <f aca="true" t="shared" si="4" ref="D58:I58">D61</f>
        <v>23800</v>
      </c>
      <c r="E58" s="20">
        <f t="shared" si="4"/>
        <v>0</v>
      </c>
      <c r="F58" s="20">
        <f t="shared" si="4"/>
        <v>0</v>
      </c>
      <c r="G58" s="20">
        <f t="shared" si="4"/>
        <v>23800</v>
      </c>
      <c r="H58" s="20">
        <f t="shared" si="4"/>
        <v>16800</v>
      </c>
      <c r="I58" s="20">
        <f t="shared" si="4"/>
        <v>0</v>
      </c>
    </row>
    <row r="59" spans="1:9" ht="12.75">
      <c r="A59" s="19"/>
      <c r="B59" s="19"/>
      <c r="C59" s="87"/>
      <c r="D59" s="20"/>
      <c r="E59" s="69"/>
      <c r="F59" s="59"/>
      <c r="G59" s="59"/>
      <c r="H59" s="59"/>
      <c r="I59" s="20"/>
    </row>
    <row r="60" spans="1:9" ht="12.75">
      <c r="A60" s="19"/>
      <c r="B60" s="19"/>
      <c r="C60" s="141" t="s">
        <v>252</v>
      </c>
      <c r="D60" s="20"/>
      <c r="E60" s="69"/>
      <c r="F60" s="59"/>
      <c r="G60" s="59"/>
      <c r="H60" s="59"/>
      <c r="I60" s="20"/>
    </row>
    <row r="61" spans="1:9" ht="25.5">
      <c r="A61" s="19"/>
      <c r="B61" s="19"/>
      <c r="C61" s="87" t="s">
        <v>190</v>
      </c>
      <c r="D61" s="20">
        <f>E61+G61</f>
        <v>23800</v>
      </c>
      <c r="E61" s="59"/>
      <c r="F61" s="59"/>
      <c r="G61" s="59">
        <v>23800</v>
      </c>
      <c r="H61" s="59">
        <v>16800</v>
      </c>
      <c r="I61" s="20"/>
    </row>
    <row r="62" spans="1:9" ht="13.5" thickBot="1">
      <c r="A62" s="18"/>
      <c r="B62" s="18"/>
      <c r="C62" s="150"/>
      <c r="D62" s="65"/>
      <c r="E62" s="65"/>
      <c r="F62" s="65"/>
      <c r="G62" s="66"/>
      <c r="H62" s="65"/>
      <c r="I62" s="65"/>
    </row>
    <row r="63" spans="1:9" ht="12.75">
      <c r="A63" s="19"/>
      <c r="B63" s="19"/>
      <c r="C63" s="17"/>
      <c r="D63" s="20"/>
      <c r="E63" s="69"/>
      <c r="F63" s="59"/>
      <c r="G63" s="59"/>
      <c r="H63" s="59"/>
      <c r="I63" s="20"/>
    </row>
    <row r="64" spans="1:9" ht="12.75">
      <c r="A64" s="19"/>
      <c r="B64" s="19"/>
      <c r="C64" s="143"/>
      <c r="D64" s="20"/>
      <c r="E64" s="69"/>
      <c r="F64" s="59"/>
      <c r="G64" s="59"/>
      <c r="H64" s="59"/>
      <c r="I64" s="20"/>
    </row>
    <row r="65" spans="1:13" s="42" customFormat="1" ht="18" customHeight="1">
      <c r="A65" s="40" t="s">
        <v>109</v>
      </c>
      <c r="B65" s="40" t="s">
        <v>110</v>
      </c>
      <c r="C65" s="142" t="s">
        <v>150</v>
      </c>
      <c r="D65" s="48">
        <f>D67</f>
        <v>25200</v>
      </c>
      <c r="E65" s="128">
        <f>E67</f>
        <v>0</v>
      </c>
      <c r="F65" s="91"/>
      <c r="G65" s="91">
        <f>G67</f>
        <v>25200</v>
      </c>
      <c r="H65" s="91"/>
      <c r="I65" s="91"/>
      <c r="K65" s="120"/>
      <c r="L65" s="120"/>
      <c r="M65" s="120"/>
    </row>
    <row r="66" spans="1:13" s="42" customFormat="1" ht="12.75">
      <c r="A66" s="40"/>
      <c r="B66" s="40"/>
      <c r="C66" s="143" t="s">
        <v>8</v>
      </c>
      <c r="D66" s="48"/>
      <c r="E66" s="128"/>
      <c r="F66" s="64"/>
      <c r="G66" s="64"/>
      <c r="H66" s="64"/>
      <c r="I66" s="64"/>
      <c r="K66" s="120"/>
      <c r="L66" s="120"/>
      <c r="M66" s="120"/>
    </row>
    <row r="67" spans="1:9" ht="26.25" customHeight="1">
      <c r="A67" s="24"/>
      <c r="B67" s="24"/>
      <c r="C67" s="143" t="s">
        <v>209</v>
      </c>
      <c r="D67" s="20">
        <f>E67+G67</f>
        <v>25200</v>
      </c>
      <c r="E67" s="26"/>
      <c r="F67" s="63"/>
      <c r="G67" s="63">
        <v>25200</v>
      </c>
      <c r="H67" s="63"/>
      <c r="I67" s="63"/>
    </row>
    <row r="68" spans="1:9" ht="12.75">
      <c r="A68" s="24"/>
      <c r="B68" s="24"/>
      <c r="C68" s="143"/>
      <c r="D68" s="20"/>
      <c r="E68" s="26"/>
      <c r="F68" s="20"/>
      <c r="G68" s="59"/>
      <c r="H68" s="20"/>
      <c r="I68" s="20"/>
    </row>
    <row r="69" spans="1:13" s="42" customFormat="1" ht="18.75" customHeight="1">
      <c r="A69" s="40" t="s">
        <v>109</v>
      </c>
      <c r="B69" s="40" t="s">
        <v>111</v>
      </c>
      <c r="C69" s="142" t="s">
        <v>151</v>
      </c>
      <c r="D69" s="48">
        <f aca="true" t="shared" si="5" ref="D69:I69">D72</f>
        <v>57000</v>
      </c>
      <c r="E69" s="128">
        <f t="shared" si="5"/>
        <v>0</v>
      </c>
      <c r="F69" s="48">
        <f t="shared" si="5"/>
        <v>0</v>
      </c>
      <c r="G69" s="48">
        <f t="shared" si="5"/>
        <v>57000</v>
      </c>
      <c r="H69" s="48">
        <f t="shared" si="5"/>
        <v>0</v>
      </c>
      <c r="I69" s="48">
        <f t="shared" si="5"/>
        <v>0</v>
      </c>
      <c r="K69" s="120"/>
      <c r="L69" s="120"/>
      <c r="M69" s="120"/>
    </row>
    <row r="70" spans="1:13" s="42" customFormat="1" ht="12.75">
      <c r="A70" s="40"/>
      <c r="B70" s="40"/>
      <c r="C70" s="143" t="s">
        <v>8</v>
      </c>
      <c r="D70" s="48"/>
      <c r="E70" s="128"/>
      <c r="F70" s="48"/>
      <c r="G70" s="60"/>
      <c r="H70" s="48"/>
      <c r="I70" s="48"/>
      <c r="K70" s="120"/>
      <c r="L70" s="120"/>
      <c r="M70" s="120"/>
    </row>
    <row r="71" spans="1:13" s="42" customFormat="1" ht="12.75">
      <c r="A71" s="40"/>
      <c r="B71" s="40"/>
      <c r="C71" s="144" t="s">
        <v>198</v>
      </c>
      <c r="D71" s="48"/>
      <c r="E71" s="128"/>
      <c r="F71" s="48"/>
      <c r="G71" s="60"/>
      <c r="H71" s="48"/>
      <c r="I71" s="48"/>
      <c r="K71" s="120"/>
      <c r="L71" s="120"/>
      <c r="M71" s="120"/>
    </row>
    <row r="72" spans="1:9" ht="25.5">
      <c r="A72" s="19"/>
      <c r="B72" s="19"/>
      <c r="C72" s="143" t="s">
        <v>188</v>
      </c>
      <c r="D72" s="20">
        <f>E72+G72</f>
        <v>57000</v>
      </c>
      <c r="E72" s="26"/>
      <c r="F72" s="20"/>
      <c r="G72" s="59">
        <v>57000</v>
      </c>
      <c r="H72" s="20"/>
      <c r="I72" s="20"/>
    </row>
    <row r="73" spans="1:9" ht="13.5" thickBot="1">
      <c r="A73" s="19"/>
      <c r="B73" s="19"/>
      <c r="C73" s="143"/>
      <c r="D73" s="20"/>
      <c r="E73" s="26"/>
      <c r="F73" s="20"/>
      <c r="G73" s="59"/>
      <c r="H73" s="20"/>
      <c r="I73" s="20"/>
    </row>
    <row r="74" spans="1:16" s="90" customFormat="1" ht="13.5" thickBot="1">
      <c r="A74" s="36" t="s">
        <v>111</v>
      </c>
      <c r="B74" s="36" t="s">
        <v>112</v>
      </c>
      <c r="C74" s="145" t="s">
        <v>152</v>
      </c>
      <c r="D74" s="37">
        <f aca="true" t="shared" si="6" ref="D74:I74">D80+D83+D77</f>
        <v>370000</v>
      </c>
      <c r="E74" s="31">
        <f t="shared" si="6"/>
        <v>370000</v>
      </c>
      <c r="F74" s="37">
        <f t="shared" si="6"/>
        <v>0</v>
      </c>
      <c r="G74" s="37">
        <f t="shared" si="6"/>
        <v>0</v>
      </c>
      <c r="H74" s="37">
        <f t="shared" si="6"/>
        <v>0</v>
      </c>
      <c r="I74" s="37">
        <f t="shared" si="6"/>
        <v>0</v>
      </c>
      <c r="J74" s="89"/>
      <c r="K74" s="89"/>
      <c r="L74" s="89"/>
      <c r="M74" s="89"/>
      <c r="N74" s="89"/>
      <c r="O74" s="89"/>
      <c r="P74" s="89"/>
    </row>
    <row r="75" spans="1:9" s="34" customFormat="1" ht="12.75">
      <c r="A75" s="32"/>
      <c r="B75" s="32"/>
      <c r="C75" s="143" t="s">
        <v>8</v>
      </c>
      <c r="D75" s="22"/>
      <c r="E75" s="130"/>
      <c r="F75" s="22"/>
      <c r="G75" s="62"/>
      <c r="H75" s="22"/>
      <c r="I75" s="22"/>
    </row>
    <row r="76" spans="1:9" s="34" customFormat="1" ht="12.75">
      <c r="A76" s="32"/>
      <c r="B76" s="32"/>
      <c r="C76" s="144" t="s">
        <v>223</v>
      </c>
      <c r="D76" s="22"/>
      <c r="E76" s="130"/>
      <c r="F76" s="22"/>
      <c r="G76" s="62"/>
      <c r="H76" s="22"/>
      <c r="I76" s="22"/>
    </row>
    <row r="77" spans="1:9" s="34" customFormat="1" ht="12.75">
      <c r="A77" s="32"/>
      <c r="B77" s="32"/>
      <c r="C77" s="143" t="s">
        <v>226</v>
      </c>
      <c r="D77" s="20">
        <f>E77</f>
        <v>35000</v>
      </c>
      <c r="E77" s="26">
        <v>35000</v>
      </c>
      <c r="F77" s="22"/>
      <c r="G77" s="62"/>
      <c r="H77" s="22"/>
      <c r="I77" s="22"/>
    </row>
    <row r="78" spans="1:9" s="34" customFormat="1" ht="12.75">
      <c r="A78" s="32"/>
      <c r="B78" s="32"/>
      <c r="C78" s="143"/>
      <c r="D78" s="20"/>
      <c r="E78" s="26"/>
      <c r="F78" s="22"/>
      <c r="G78" s="62"/>
      <c r="H78" s="22"/>
      <c r="I78" s="22"/>
    </row>
    <row r="79" spans="1:9" s="34" customFormat="1" ht="12.75">
      <c r="A79" s="32"/>
      <c r="B79" s="32"/>
      <c r="C79" s="146" t="s">
        <v>179</v>
      </c>
      <c r="D79" s="20"/>
      <c r="E79" s="26"/>
      <c r="F79" s="20"/>
      <c r="G79" s="20"/>
      <c r="H79" s="20"/>
      <c r="I79" s="20"/>
    </row>
    <row r="80" spans="1:9" ht="12.75">
      <c r="A80" s="19"/>
      <c r="B80" s="24"/>
      <c r="C80" s="143" t="s">
        <v>228</v>
      </c>
      <c r="D80" s="20">
        <f>E80+G80</f>
        <v>55000</v>
      </c>
      <c r="E80" s="26">
        <v>55000</v>
      </c>
      <c r="F80" s="20"/>
      <c r="G80" s="59"/>
      <c r="H80" s="20"/>
      <c r="I80" s="20"/>
    </row>
    <row r="81" spans="1:9" ht="12.75">
      <c r="A81" s="19"/>
      <c r="B81" s="24"/>
      <c r="C81" s="143"/>
      <c r="D81" s="20"/>
      <c r="E81" s="26"/>
      <c r="F81" s="20"/>
      <c r="G81" s="59"/>
      <c r="H81" s="20"/>
      <c r="I81" s="20"/>
    </row>
    <row r="82" spans="1:13" s="33" customFormat="1" ht="12.75">
      <c r="A82" s="35"/>
      <c r="B82" s="32"/>
      <c r="C82" s="146" t="s">
        <v>180</v>
      </c>
      <c r="D82" s="20"/>
      <c r="E82" s="26"/>
      <c r="F82" s="20"/>
      <c r="G82" s="20"/>
      <c r="H82" s="20"/>
      <c r="I82" s="20"/>
      <c r="K82" s="34"/>
      <c r="L82" s="34"/>
      <c r="M82" s="34"/>
    </row>
    <row r="83" spans="1:9" ht="12.75">
      <c r="A83" s="19"/>
      <c r="B83" s="24"/>
      <c r="C83" s="143" t="s">
        <v>227</v>
      </c>
      <c r="D83" s="20">
        <f>E83+G83+I83</f>
        <v>280000</v>
      </c>
      <c r="E83" s="26">
        <v>280000</v>
      </c>
      <c r="F83" s="20"/>
      <c r="G83" s="59"/>
      <c r="H83" s="20"/>
      <c r="I83" s="20"/>
    </row>
    <row r="84" spans="1:9" ht="12.75" hidden="1">
      <c r="A84" s="19"/>
      <c r="B84" s="24"/>
      <c r="C84" s="143"/>
      <c r="D84" s="20"/>
      <c r="E84" s="26"/>
      <c r="F84" s="20"/>
      <c r="G84" s="59"/>
      <c r="H84" s="20"/>
      <c r="I84" s="20"/>
    </row>
    <row r="85" spans="1:9" ht="12.75" hidden="1">
      <c r="A85" s="19"/>
      <c r="B85" s="24"/>
      <c r="C85" s="143"/>
      <c r="D85" s="20">
        <f>E85+G85+I85</f>
        <v>0</v>
      </c>
      <c r="E85" s="26"/>
      <c r="F85" s="20"/>
      <c r="G85" s="59"/>
      <c r="H85" s="20"/>
      <c r="I85" s="20"/>
    </row>
    <row r="86" spans="1:9" ht="12.75">
      <c r="A86" s="19"/>
      <c r="B86" s="24"/>
      <c r="C86" s="143"/>
      <c r="D86" s="20"/>
      <c r="E86" s="26"/>
      <c r="F86" s="20"/>
      <c r="G86" s="59"/>
      <c r="H86" s="20"/>
      <c r="I86" s="20"/>
    </row>
    <row r="87" spans="1:14" s="44" customFormat="1" ht="15.75" customHeight="1">
      <c r="A87" s="45">
        <v>11</v>
      </c>
      <c r="B87" s="45" t="s">
        <v>10</v>
      </c>
      <c r="C87" s="145" t="s">
        <v>229</v>
      </c>
      <c r="D87" s="37">
        <f>E87+G87+I87</f>
        <v>9000</v>
      </c>
      <c r="E87" s="31"/>
      <c r="F87" s="37"/>
      <c r="G87" s="61"/>
      <c r="H87" s="37"/>
      <c r="I87" s="37">
        <v>9000</v>
      </c>
      <c r="J87" s="46"/>
      <c r="K87" s="46"/>
      <c r="L87" s="46"/>
      <c r="M87" s="46"/>
      <c r="N87" s="51"/>
    </row>
    <row r="88" spans="1:9" s="46" customFormat="1" ht="12.75">
      <c r="A88" s="45"/>
      <c r="B88" s="45"/>
      <c r="C88" s="145"/>
      <c r="D88" s="20"/>
      <c r="E88" s="26"/>
      <c r="F88" s="20"/>
      <c r="G88" s="59"/>
      <c r="H88" s="20"/>
      <c r="I88" s="20"/>
    </row>
    <row r="89" spans="1:13" s="38" customFormat="1" ht="32.25" customHeight="1" thickBot="1">
      <c r="A89" s="79">
        <v>11</v>
      </c>
      <c r="B89" s="79" t="s">
        <v>10</v>
      </c>
      <c r="C89" s="147" t="s">
        <v>113</v>
      </c>
      <c r="D89" s="110">
        <f>E89+G89+I89</f>
        <v>30000</v>
      </c>
      <c r="E89" s="131"/>
      <c r="F89" s="110"/>
      <c r="G89" s="113"/>
      <c r="H89" s="110"/>
      <c r="I89" s="110">
        <v>30000</v>
      </c>
      <c r="K89" s="89"/>
      <c r="L89" s="89"/>
      <c r="M89" s="89"/>
    </row>
    <row r="90" spans="1:13" s="38" customFormat="1" ht="12.75">
      <c r="A90" s="45"/>
      <c r="B90" s="111"/>
      <c r="C90" s="112"/>
      <c r="D90" s="37"/>
      <c r="E90" s="15"/>
      <c r="F90" s="37"/>
      <c r="G90" s="115"/>
      <c r="H90" s="37"/>
      <c r="I90" s="15"/>
      <c r="K90" s="89"/>
      <c r="L90" s="89"/>
      <c r="M90" s="89"/>
    </row>
    <row r="91" spans="1:13" s="38" customFormat="1" ht="25.5">
      <c r="A91" s="103"/>
      <c r="B91" s="103"/>
      <c r="C91" s="52" t="s">
        <v>115</v>
      </c>
      <c r="D91" s="37">
        <f>D93+D107+D118</f>
        <v>1980000</v>
      </c>
      <c r="E91" s="37">
        <f>E93+E107+E118</f>
        <v>0</v>
      </c>
      <c r="F91" s="37"/>
      <c r="G91" s="61">
        <f>G93+G107+G118</f>
        <v>1910000</v>
      </c>
      <c r="H91" s="37"/>
      <c r="I91" s="37">
        <f>I93+I107+I118</f>
        <v>70000</v>
      </c>
      <c r="K91" s="89"/>
      <c r="L91" s="89"/>
      <c r="M91" s="89"/>
    </row>
    <row r="92" spans="1:9" ht="12.75">
      <c r="A92" s="19"/>
      <c r="B92" s="19"/>
      <c r="C92" s="6" t="s">
        <v>129</v>
      </c>
      <c r="D92" s="20"/>
      <c r="E92" s="20"/>
      <c r="F92" s="20"/>
      <c r="G92" s="59"/>
      <c r="H92" s="20"/>
      <c r="I92" s="20"/>
    </row>
    <row r="93" spans="1:13" s="38" customFormat="1" ht="25.5">
      <c r="A93" s="103">
        <v>12</v>
      </c>
      <c r="B93" s="36" t="s">
        <v>109</v>
      </c>
      <c r="C93" s="39" t="s">
        <v>230</v>
      </c>
      <c r="D93" s="37">
        <f>D96+D99+D102+D105</f>
        <v>1730000</v>
      </c>
      <c r="E93" s="37">
        <f>E96+E99+E102+E105</f>
        <v>0</v>
      </c>
      <c r="F93" s="37">
        <f>F96+F99+F102+F105</f>
        <v>0</v>
      </c>
      <c r="G93" s="37">
        <f>G96+G99+G102+G105</f>
        <v>1730000</v>
      </c>
      <c r="H93" s="37"/>
      <c r="I93" s="37"/>
      <c r="K93" s="89"/>
      <c r="L93" s="89"/>
      <c r="M93" s="89"/>
    </row>
    <row r="94" spans="1:13" s="38" customFormat="1" ht="12.75">
      <c r="A94" s="103"/>
      <c r="B94" s="36"/>
      <c r="C94" s="25" t="s">
        <v>8</v>
      </c>
      <c r="D94" s="37"/>
      <c r="E94" s="37"/>
      <c r="F94" s="37"/>
      <c r="G94" s="37"/>
      <c r="H94" s="37"/>
      <c r="I94" s="37"/>
      <c r="K94" s="89"/>
      <c r="L94" s="89"/>
      <c r="M94" s="89"/>
    </row>
    <row r="95" spans="1:13" s="38" customFormat="1" ht="12.75">
      <c r="A95" s="103"/>
      <c r="B95" s="36"/>
      <c r="C95" s="27" t="s">
        <v>181</v>
      </c>
      <c r="D95" s="37"/>
      <c r="E95" s="37"/>
      <c r="F95" s="37"/>
      <c r="G95" s="61"/>
      <c r="H95" s="37"/>
      <c r="I95" s="37"/>
      <c r="K95" s="89"/>
      <c r="L95" s="89"/>
      <c r="M95" s="89"/>
    </row>
    <row r="96" spans="1:9" ht="27" customHeight="1">
      <c r="A96" s="19"/>
      <c r="B96" s="19"/>
      <c r="C96" s="25" t="s">
        <v>170</v>
      </c>
      <c r="D96" s="20">
        <f>E96+G96+I96</f>
        <v>1500000</v>
      </c>
      <c r="E96" s="59"/>
      <c r="F96" s="59"/>
      <c r="G96" s="59">
        <v>1500000</v>
      </c>
      <c r="H96" s="59"/>
      <c r="I96" s="20"/>
    </row>
    <row r="97" spans="1:9" ht="12.75">
      <c r="A97" s="19"/>
      <c r="B97" s="19"/>
      <c r="C97" s="25"/>
      <c r="D97" s="20"/>
      <c r="E97" s="59"/>
      <c r="F97" s="59"/>
      <c r="G97" s="59"/>
      <c r="H97" s="59"/>
      <c r="I97" s="20"/>
    </row>
    <row r="98" spans="1:9" ht="12.75">
      <c r="A98" s="19"/>
      <c r="B98" s="19"/>
      <c r="C98" s="27" t="s">
        <v>182</v>
      </c>
      <c r="D98" s="20"/>
      <c r="E98" s="59"/>
      <c r="F98" s="59"/>
      <c r="G98" s="59"/>
      <c r="H98" s="59"/>
      <c r="I98" s="20"/>
    </row>
    <row r="99" spans="1:9" ht="12.75">
      <c r="A99" s="19"/>
      <c r="B99" s="19"/>
      <c r="C99" s="25" t="s">
        <v>171</v>
      </c>
      <c r="D99" s="20">
        <f>E99+G99+I99</f>
        <v>50000</v>
      </c>
      <c r="E99" s="59"/>
      <c r="F99" s="59"/>
      <c r="G99" s="59">
        <v>50000</v>
      </c>
      <c r="H99" s="59"/>
      <c r="I99" s="20"/>
    </row>
    <row r="100" spans="1:9" ht="12.75">
      <c r="A100" s="19"/>
      <c r="B100" s="19"/>
      <c r="C100" s="25"/>
      <c r="D100" s="20"/>
      <c r="E100" s="59"/>
      <c r="F100" s="59"/>
      <c r="G100" s="59"/>
      <c r="H100" s="59"/>
      <c r="I100" s="20"/>
    </row>
    <row r="101" spans="1:9" ht="12.75">
      <c r="A101" s="19"/>
      <c r="B101" s="19"/>
      <c r="C101" s="27" t="s">
        <v>183</v>
      </c>
      <c r="D101" s="20"/>
      <c r="E101" s="59"/>
      <c r="F101" s="59"/>
      <c r="G101" s="59"/>
      <c r="H101" s="59"/>
      <c r="I101" s="20"/>
    </row>
    <row r="102" spans="1:9" ht="25.5">
      <c r="A102" s="19"/>
      <c r="B102" s="19"/>
      <c r="C102" s="25" t="s">
        <v>172</v>
      </c>
      <c r="D102" s="20">
        <f>E102+G102+I102</f>
        <v>20000</v>
      </c>
      <c r="E102" s="59"/>
      <c r="F102" s="59"/>
      <c r="G102" s="59">
        <v>20000</v>
      </c>
      <c r="H102" s="59"/>
      <c r="I102" s="20"/>
    </row>
    <row r="103" spans="1:9" ht="12.75">
      <c r="A103" s="19"/>
      <c r="B103" s="19"/>
      <c r="C103" s="25"/>
      <c r="D103" s="20"/>
      <c r="E103" s="59"/>
      <c r="F103" s="59"/>
      <c r="G103" s="59"/>
      <c r="H103" s="59"/>
      <c r="I103" s="20"/>
    </row>
    <row r="104" spans="1:9" ht="12.75">
      <c r="A104" s="19"/>
      <c r="B104" s="19"/>
      <c r="C104" s="27" t="s">
        <v>178</v>
      </c>
      <c r="D104" s="20"/>
      <c r="E104" s="59"/>
      <c r="F104" s="59"/>
      <c r="G104" s="59"/>
      <c r="H104" s="59"/>
      <c r="I104" s="20"/>
    </row>
    <row r="105" spans="1:9" ht="12.75">
      <c r="A105" s="19"/>
      <c r="B105" s="19"/>
      <c r="C105" s="25" t="s">
        <v>231</v>
      </c>
      <c r="D105" s="20">
        <f>E105+G105+I105</f>
        <v>160000</v>
      </c>
      <c r="E105" s="59"/>
      <c r="F105" s="59"/>
      <c r="G105" s="59">
        <v>160000</v>
      </c>
      <c r="H105" s="59"/>
      <c r="I105" s="20"/>
    </row>
    <row r="106" spans="1:9" ht="12.75">
      <c r="A106" s="19"/>
      <c r="B106" s="19"/>
      <c r="C106" s="25"/>
      <c r="D106" s="20"/>
      <c r="E106" s="20"/>
      <c r="F106" s="20"/>
      <c r="G106" s="59"/>
      <c r="H106" s="20"/>
      <c r="I106" s="20"/>
    </row>
    <row r="107" spans="1:13" s="101" customFormat="1" ht="24" customHeight="1">
      <c r="A107" s="98"/>
      <c r="B107" s="98"/>
      <c r="C107" s="140" t="s">
        <v>232</v>
      </c>
      <c r="D107" s="100">
        <f aca="true" t="shared" si="7" ref="D107:I107">D110+D112+D115+D111</f>
        <v>180000</v>
      </c>
      <c r="E107" s="100">
        <f t="shared" si="7"/>
        <v>0</v>
      </c>
      <c r="F107" s="100">
        <f t="shared" si="7"/>
        <v>0</v>
      </c>
      <c r="G107" s="100">
        <f t="shared" si="7"/>
        <v>180000</v>
      </c>
      <c r="H107" s="100">
        <f t="shared" si="7"/>
        <v>0</v>
      </c>
      <c r="I107" s="100">
        <f t="shared" si="7"/>
        <v>0</v>
      </c>
      <c r="K107" s="121"/>
      <c r="L107" s="121"/>
      <c r="M107" s="121"/>
    </row>
    <row r="108" spans="1:13" s="78" customFormat="1" ht="12" customHeight="1">
      <c r="A108" s="77"/>
      <c r="B108" s="77"/>
      <c r="C108" s="102" t="s">
        <v>129</v>
      </c>
      <c r="D108" s="81"/>
      <c r="E108" s="81"/>
      <c r="F108" s="81"/>
      <c r="G108" s="116"/>
      <c r="H108" s="81"/>
      <c r="I108" s="81"/>
      <c r="K108" s="122"/>
      <c r="L108" s="122"/>
      <c r="M108" s="122"/>
    </row>
    <row r="109" spans="1:13" s="78" customFormat="1" ht="12" customHeight="1">
      <c r="A109" s="77"/>
      <c r="B109" s="77"/>
      <c r="C109" s="114" t="s">
        <v>180</v>
      </c>
      <c r="D109" s="81"/>
      <c r="E109" s="81"/>
      <c r="F109" s="81"/>
      <c r="G109" s="116"/>
      <c r="H109" s="81"/>
      <c r="I109" s="81"/>
      <c r="K109" s="122"/>
      <c r="L109" s="122"/>
      <c r="M109" s="122"/>
    </row>
    <row r="110" spans="1:9" ht="25.5">
      <c r="A110" s="19"/>
      <c r="B110" s="19"/>
      <c r="C110" s="25" t="s">
        <v>173</v>
      </c>
      <c r="D110" s="20">
        <f>E110+G110+I110</f>
        <v>10000</v>
      </c>
      <c r="E110" s="20"/>
      <c r="F110" s="20"/>
      <c r="G110" s="59">
        <v>10000</v>
      </c>
      <c r="H110" s="20"/>
      <c r="I110" s="20"/>
    </row>
    <row r="111" spans="1:9" ht="12.75">
      <c r="A111" s="19"/>
      <c r="B111" s="19"/>
      <c r="C111" s="25" t="s">
        <v>221</v>
      </c>
      <c r="D111" s="20">
        <f>E111+G111+I111</f>
        <v>20000</v>
      </c>
      <c r="E111" s="20"/>
      <c r="F111" s="20"/>
      <c r="G111" s="59">
        <v>20000</v>
      </c>
      <c r="H111" s="20"/>
      <c r="I111" s="20"/>
    </row>
    <row r="112" spans="1:9" ht="12.75">
      <c r="A112" s="19"/>
      <c r="B112" s="19"/>
      <c r="C112" s="25" t="s">
        <v>216</v>
      </c>
      <c r="D112" s="20">
        <f>E112+G112+I112</f>
        <v>20000</v>
      </c>
      <c r="E112" s="20"/>
      <c r="F112" s="20"/>
      <c r="G112" s="59">
        <v>20000</v>
      </c>
      <c r="H112" s="20"/>
      <c r="I112" s="20"/>
    </row>
    <row r="113" spans="1:9" ht="12.75">
      <c r="A113" s="19"/>
      <c r="B113" s="19"/>
      <c r="C113" s="25"/>
      <c r="D113" s="20"/>
      <c r="E113" s="20"/>
      <c r="F113" s="20"/>
      <c r="G113" s="59"/>
      <c r="H113" s="20"/>
      <c r="I113" s="20"/>
    </row>
    <row r="114" spans="1:9" ht="12.75">
      <c r="A114" s="19"/>
      <c r="B114" s="19"/>
      <c r="C114" s="27" t="s">
        <v>178</v>
      </c>
      <c r="D114" s="20"/>
      <c r="E114" s="20"/>
      <c r="F114" s="20"/>
      <c r="G114" s="59"/>
      <c r="H114" s="20"/>
      <c r="I114" s="20"/>
    </row>
    <row r="115" spans="1:9" ht="12.75">
      <c r="A115" s="19"/>
      <c r="B115" s="19"/>
      <c r="C115" s="25" t="s">
        <v>166</v>
      </c>
      <c r="D115" s="59">
        <f>E115+G115+I115</f>
        <v>130000</v>
      </c>
      <c r="E115" s="59"/>
      <c r="F115" s="59"/>
      <c r="G115" s="59">
        <v>130000</v>
      </c>
      <c r="H115" s="59"/>
      <c r="I115" s="20"/>
    </row>
    <row r="116" spans="1:9" ht="12.75">
      <c r="A116" s="19"/>
      <c r="B116" s="19"/>
      <c r="C116" s="25"/>
      <c r="D116" s="20"/>
      <c r="E116" s="20"/>
      <c r="F116" s="20"/>
      <c r="G116" s="59"/>
      <c r="H116" s="20"/>
      <c r="I116" s="20"/>
    </row>
    <row r="117" spans="1:9" ht="12.75" hidden="1">
      <c r="A117" s="19"/>
      <c r="B117" s="19"/>
      <c r="C117" s="25"/>
      <c r="D117" s="20"/>
      <c r="E117" s="20"/>
      <c r="F117" s="20"/>
      <c r="G117" s="59"/>
      <c r="H117" s="20"/>
      <c r="I117" s="20"/>
    </row>
    <row r="118" spans="1:13" s="38" customFormat="1" ht="12.75">
      <c r="A118" s="103"/>
      <c r="B118" s="103"/>
      <c r="C118" s="39" t="s">
        <v>233</v>
      </c>
      <c r="D118" s="61">
        <f>D120+D121</f>
        <v>70000</v>
      </c>
      <c r="E118" s="37">
        <f>E120+E121</f>
        <v>0</v>
      </c>
      <c r="F118" s="37"/>
      <c r="G118" s="61">
        <f>G120+G121</f>
        <v>0</v>
      </c>
      <c r="H118" s="37"/>
      <c r="I118" s="61">
        <f>I120+I121</f>
        <v>70000</v>
      </c>
      <c r="K118" s="89"/>
      <c r="L118" s="89"/>
      <c r="M118" s="89"/>
    </row>
    <row r="119" spans="1:13" s="38" customFormat="1" ht="12.75">
      <c r="A119" s="103"/>
      <c r="B119" s="103"/>
      <c r="C119" s="25" t="s">
        <v>129</v>
      </c>
      <c r="D119" s="61"/>
      <c r="E119" s="37"/>
      <c r="F119" s="37"/>
      <c r="G119" s="61"/>
      <c r="H119" s="37"/>
      <c r="I119" s="61"/>
      <c r="K119" s="89"/>
      <c r="L119" s="89"/>
      <c r="M119" s="89"/>
    </row>
    <row r="120" spans="1:9" ht="12.75">
      <c r="A120" s="19"/>
      <c r="B120" s="19"/>
      <c r="C120" s="25" t="s">
        <v>116</v>
      </c>
      <c r="D120" s="59">
        <f>E120+G120+I120</f>
        <v>20000</v>
      </c>
      <c r="E120" s="20"/>
      <c r="F120" s="20"/>
      <c r="G120" s="59"/>
      <c r="H120" s="20"/>
      <c r="I120" s="59">
        <v>20000</v>
      </c>
    </row>
    <row r="121" spans="1:9" ht="13.5" thickBot="1">
      <c r="A121" s="18"/>
      <c r="B121" s="18"/>
      <c r="C121" s="30" t="s">
        <v>117</v>
      </c>
      <c r="D121" s="66">
        <f>E121+G121+I121</f>
        <v>50000</v>
      </c>
      <c r="E121" s="65"/>
      <c r="F121" s="65"/>
      <c r="G121" s="66"/>
      <c r="H121" s="65"/>
      <c r="I121" s="66">
        <v>50000</v>
      </c>
    </row>
    <row r="122" spans="1:9" ht="25.5">
      <c r="A122" s="19"/>
      <c r="B122" s="19"/>
      <c r="C122" s="52" t="s">
        <v>118</v>
      </c>
      <c r="D122" s="59">
        <f>D124+D128+D132</f>
        <v>85000</v>
      </c>
      <c r="E122" s="20"/>
      <c r="F122" s="20"/>
      <c r="G122" s="59">
        <f>G124+G128+G132</f>
        <v>85000</v>
      </c>
      <c r="H122" s="20"/>
      <c r="I122" s="20">
        <f>I124+I128+I132</f>
        <v>0</v>
      </c>
    </row>
    <row r="123" spans="1:9" ht="12.75">
      <c r="A123" s="19"/>
      <c r="B123" s="19"/>
      <c r="C123" s="6" t="s">
        <v>129</v>
      </c>
      <c r="D123" s="59"/>
      <c r="E123" s="20"/>
      <c r="F123" s="20"/>
      <c r="G123" s="59"/>
      <c r="H123" s="20"/>
      <c r="I123" s="20"/>
    </row>
    <row r="124" spans="1:13" s="71" customFormat="1" ht="25.5">
      <c r="A124" s="136">
        <v>10</v>
      </c>
      <c r="B124" s="40" t="s">
        <v>106</v>
      </c>
      <c r="C124" s="41" t="s">
        <v>119</v>
      </c>
      <c r="D124" s="134">
        <f>E124+G124+I124</f>
        <v>15000</v>
      </c>
      <c r="E124" s="70"/>
      <c r="F124" s="70"/>
      <c r="G124" s="134">
        <f>G126</f>
        <v>15000</v>
      </c>
      <c r="H124" s="70"/>
      <c r="I124" s="70">
        <f>I126</f>
        <v>0</v>
      </c>
      <c r="K124" s="123"/>
      <c r="L124" s="123"/>
      <c r="M124" s="123"/>
    </row>
    <row r="125" spans="1:13" s="71" customFormat="1" ht="12.75">
      <c r="A125" s="74"/>
      <c r="B125" s="72"/>
      <c r="C125" s="73" t="s">
        <v>129</v>
      </c>
      <c r="D125" s="134">
        <f>E125+G125+I125</f>
        <v>0</v>
      </c>
      <c r="E125" s="70"/>
      <c r="F125" s="70"/>
      <c r="G125" s="134"/>
      <c r="H125" s="70"/>
      <c r="I125" s="70"/>
      <c r="K125" s="123"/>
      <c r="L125" s="123"/>
      <c r="M125" s="123"/>
    </row>
    <row r="126" spans="1:13" s="71" customFormat="1" ht="38.25">
      <c r="A126" s="74"/>
      <c r="B126" s="72"/>
      <c r="C126" s="25" t="s">
        <v>120</v>
      </c>
      <c r="D126" s="134">
        <f>E126+G126+I126</f>
        <v>15000</v>
      </c>
      <c r="E126" s="70"/>
      <c r="F126" s="70"/>
      <c r="G126" s="134">
        <v>15000</v>
      </c>
      <c r="H126" s="70"/>
      <c r="I126" s="70"/>
      <c r="K126" s="123"/>
      <c r="L126" s="123"/>
      <c r="M126" s="123"/>
    </row>
    <row r="127" spans="1:13" s="71" customFormat="1" ht="12.75">
      <c r="A127" s="74"/>
      <c r="B127" s="72"/>
      <c r="C127" s="73"/>
      <c r="D127" s="134"/>
      <c r="E127" s="70"/>
      <c r="F127" s="70"/>
      <c r="G127" s="134"/>
      <c r="H127" s="70"/>
      <c r="I127" s="70"/>
      <c r="K127" s="123"/>
      <c r="L127" s="123"/>
      <c r="M127" s="123"/>
    </row>
    <row r="128" spans="1:13" s="71" customFormat="1" ht="25.5">
      <c r="A128" s="136">
        <v>10</v>
      </c>
      <c r="B128" s="40" t="s">
        <v>110</v>
      </c>
      <c r="C128" s="41" t="s">
        <v>121</v>
      </c>
      <c r="D128" s="134">
        <f>E128+G128+I128</f>
        <v>20000</v>
      </c>
      <c r="E128" s="70"/>
      <c r="F128" s="70"/>
      <c r="G128" s="134">
        <f>G130</f>
        <v>20000</v>
      </c>
      <c r="H128" s="70"/>
      <c r="I128" s="70">
        <f>I130</f>
        <v>0</v>
      </c>
      <c r="K128" s="123"/>
      <c r="L128" s="123"/>
      <c r="M128" s="123"/>
    </row>
    <row r="129" spans="1:13" s="71" customFormat="1" ht="12.75">
      <c r="A129" s="74"/>
      <c r="B129" s="74"/>
      <c r="C129" s="73" t="s">
        <v>129</v>
      </c>
      <c r="D129" s="134"/>
      <c r="E129" s="70"/>
      <c r="F129" s="70"/>
      <c r="G129" s="134"/>
      <c r="H129" s="70"/>
      <c r="I129" s="70"/>
      <c r="K129" s="123"/>
      <c r="L129" s="123"/>
      <c r="M129" s="123"/>
    </row>
    <row r="130" spans="1:13" s="71" customFormat="1" ht="12" customHeight="1">
      <c r="A130" s="74"/>
      <c r="B130" s="74"/>
      <c r="C130" s="25" t="s">
        <v>122</v>
      </c>
      <c r="D130" s="134">
        <f>E130+G130+I130</f>
        <v>20000</v>
      </c>
      <c r="E130" s="70"/>
      <c r="F130" s="70"/>
      <c r="G130" s="134">
        <v>20000</v>
      </c>
      <c r="H130" s="70"/>
      <c r="I130" s="70"/>
      <c r="K130" s="123"/>
      <c r="L130" s="123"/>
      <c r="M130" s="123"/>
    </row>
    <row r="131" spans="1:13" s="71" customFormat="1" ht="12" customHeight="1">
      <c r="A131" s="74"/>
      <c r="B131" s="74"/>
      <c r="C131" s="73"/>
      <c r="D131" s="70"/>
      <c r="E131" s="70"/>
      <c r="F131" s="70"/>
      <c r="G131" s="134"/>
      <c r="H131" s="70"/>
      <c r="I131" s="70"/>
      <c r="K131" s="123"/>
      <c r="L131" s="123"/>
      <c r="M131" s="123"/>
    </row>
    <row r="132" spans="1:13" s="71" customFormat="1" ht="51.75" thickBot="1">
      <c r="A132" s="137">
        <v>10</v>
      </c>
      <c r="B132" s="40" t="s">
        <v>109</v>
      </c>
      <c r="C132" s="83" t="s">
        <v>234</v>
      </c>
      <c r="D132" s="135">
        <f>E132+G132+I132</f>
        <v>50000</v>
      </c>
      <c r="E132" s="75"/>
      <c r="F132" s="75"/>
      <c r="G132" s="135">
        <v>50000</v>
      </c>
      <c r="H132" s="75"/>
      <c r="I132" s="75"/>
      <c r="K132" s="123"/>
      <c r="L132" s="123"/>
      <c r="M132" s="123"/>
    </row>
    <row r="133" spans="1:9" ht="12.75">
      <c r="A133" s="14"/>
      <c r="B133" s="14"/>
      <c r="C133" s="4"/>
      <c r="D133" s="68"/>
      <c r="E133" s="68"/>
      <c r="F133" s="68"/>
      <c r="G133" s="80"/>
      <c r="H133" s="68"/>
      <c r="I133" s="68"/>
    </row>
    <row r="134" spans="1:13" s="38" customFormat="1" ht="38.25">
      <c r="A134" s="103"/>
      <c r="B134" s="103"/>
      <c r="C134" s="52" t="s">
        <v>123</v>
      </c>
      <c r="D134" s="61">
        <f>D136+D141+D146</f>
        <v>53500</v>
      </c>
      <c r="E134" s="61">
        <f>E136+E141+E146</f>
        <v>51000</v>
      </c>
      <c r="F134" s="61"/>
      <c r="G134" s="61">
        <f>G136+G141+G146</f>
        <v>2500</v>
      </c>
      <c r="H134" s="61"/>
      <c r="I134" s="61">
        <f>I136+I141+I146</f>
        <v>0</v>
      </c>
      <c r="K134" s="89"/>
      <c r="L134" s="89"/>
      <c r="M134" s="89"/>
    </row>
    <row r="135" spans="1:9" ht="12.75">
      <c r="A135" s="19"/>
      <c r="B135" s="19"/>
      <c r="C135" s="6" t="s">
        <v>129</v>
      </c>
      <c r="D135" s="59"/>
      <c r="E135" s="20"/>
      <c r="F135" s="20"/>
      <c r="G135" s="59"/>
      <c r="H135" s="20"/>
      <c r="I135" s="20"/>
    </row>
    <row r="136" spans="1:13" s="38" customFormat="1" ht="13.5" customHeight="1">
      <c r="A136" s="36" t="s">
        <v>111</v>
      </c>
      <c r="B136" s="36" t="s">
        <v>10</v>
      </c>
      <c r="C136" s="39" t="s">
        <v>212</v>
      </c>
      <c r="D136" s="61">
        <f>D139</f>
        <v>35000</v>
      </c>
      <c r="E136" s="61">
        <f>E139</f>
        <v>35000</v>
      </c>
      <c r="F136" s="61"/>
      <c r="G136" s="61">
        <f>G139</f>
        <v>0</v>
      </c>
      <c r="H136" s="61"/>
      <c r="I136" s="61">
        <f>I139+I141+I144+I146</f>
        <v>0</v>
      </c>
      <c r="K136" s="89"/>
      <c r="L136" s="89"/>
      <c r="M136" s="89"/>
    </row>
    <row r="137" spans="1:9" ht="12.75">
      <c r="A137" s="103"/>
      <c r="B137" s="36"/>
      <c r="C137" s="25" t="s">
        <v>129</v>
      </c>
      <c r="D137" s="59"/>
      <c r="E137" s="59"/>
      <c r="F137" s="59"/>
      <c r="G137" s="59"/>
      <c r="H137" s="59"/>
      <c r="I137" s="59"/>
    </row>
    <row r="138" spans="1:9" ht="12.75">
      <c r="A138" s="103"/>
      <c r="B138" s="36"/>
      <c r="C138" s="27" t="s">
        <v>128</v>
      </c>
      <c r="D138" s="59"/>
      <c r="E138" s="59"/>
      <c r="F138" s="59"/>
      <c r="G138" s="59"/>
      <c r="H138" s="59"/>
      <c r="I138" s="59"/>
    </row>
    <row r="139" spans="1:9" ht="25.5">
      <c r="A139" s="103"/>
      <c r="B139" s="36"/>
      <c r="C139" s="25" t="s">
        <v>195</v>
      </c>
      <c r="D139" s="59">
        <f>E139+G139+I139</f>
        <v>35000</v>
      </c>
      <c r="E139" s="59">
        <v>35000</v>
      </c>
      <c r="F139" s="59"/>
      <c r="G139" s="59">
        <v>0</v>
      </c>
      <c r="H139" s="59"/>
      <c r="I139" s="59"/>
    </row>
    <row r="140" spans="1:9" ht="12.75">
      <c r="A140" s="103"/>
      <c r="B140" s="36"/>
      <c r="C140" s="25"/>
      <c r="D140" s="59"/>
      <c r="E140" s="59"/>
      <c r="F140" s="59"/>
      <c r="G140" s="59"/>
      <c r="H140" s="59"/>
      <c r="I140" s="59"/>
    </row>
    <row r="141" spans="1:13" s="38" customFormat="1" ht="25.5">
      <c r="A141" s="103">
        <v>10</v>
      </c>
      <c r="B141" s="36" t="s">
        <v>112</v>
      </c>
      <c r="C141" s="39" t="s">
        <v>196</v>
      </c>
      <c r="D141" s="61">
        <f>E141+G141+I141</f>
        <v>16000</v>
      </c>
      <c r="E141" s="61">
        <f>E144</f>
        <v>16000</v>
      </c>
      <c r="F141" s="61"/>
      <c r="G141" s="61">
        <f>G144</f>
        <v>0</v>
      </c>
      <c r="H141" s="61"/>
      <c r="I141" s="61"/>
      <c r="K141" s="89"/>
      <c r="L141" s="89"/>
      <c r="M141" s="89"/>
    </row>
    <row r="142" spans="1:9" ht="12.75">
      <c r="A142" s="103"/>
      <c r="B142" s="36"/>
      <c r="C142" s="25" t="s">
        <v>129</v>
      </c>
      <c r="D142" s="59"/>
      <c r="E142" s="59"/>
      <c r="F142" s="59"/>
      <c r="G142" s="59"/>
      <c r="H142" s="59"/>
      <c r="I142" s="59"/>
    </row>
    <row r="143" spans="1:9" ht="12.75">
      <c r="A143" s="103"/>
      <c r="B143" s="36"/>
      <c r="C143" s="27" t="s">
        <v>128</v>
      </c>
      <c r="D143" s="59"/>
      <c r="E143" s="59"/>
      <c r="F143" s="59"/>
      <c r="G143" s="59"/>
      <c r="H143" s="59"/>
      <c r="I143" s="59"/>
    </row>
    <row r="144" spans="1:9" ht="25.5">
      <c r="A144" s="19"/>
      <c r="B144" s="24"/>
      <c r="C144" s="25" t="s">
        <v>184</v>
      </c>
      <c r="D144" s="59">
        <f>E144+G144+I144</f>
        <v>16000</v>
      </c>
      <c r="E144" s="59">
        <v>16000</v>
      </c>
      <c r="F144" s="59"/>
      <c r="G144" s="59"/>
      <c r="H144" s="59"/>
      <c r="I144" s="59"/>
    </row>
    <row r="145" spans="1:9" ht="12.75">
      <c r="A145" s="103"/>
      <c r="B145" s="36"/>
      <c r="C145" s="25"/>
      <c r="D145" s="59"/>
      <c r="E145" s="59"/>
      <c r="F145" s="59"/>
      <c r="G145" s="59"/>
      <c r="H145" s="59"/>
      <c r="I145" s="59"/>
    </row>
    <row r="146" spans="1:13" s="38" customFormat="1" ht="26.25" thickBot="1">
      <c r="A146" s="138">
        <v>10</v>
      </c>
      <c r="B146" s="76" t="s">
        <v>109</v>
      </c>
      <c r="C146" s="84" t="s">
        <v>148</v>
      </c>
      <c r="D146" s="113">
        <f>E146+G146+I146</f>
        <v>2500</v>
      </c>
      <c r="E146" s="113"/>
      <c r="F146" s="113"/>
      <c r="G146" s="113">
        <v>2500</v>
      </c>
      <c r="H146" s="113"/>
      <c r="I146" s="113"/>
      <c r="K146" s="89"/>
      <c r="L146" s="89"/>
      <c r="M146" s="89"/>
    </row>
    <row r="147" spans="1:9" ht="12.75">
      <c r="A147" s="104"/>
      <c r="B147" s="104"/>
      <c r="C147" s="4"/>
      <c r="D147" s="68"/>
      <c r="E147" s="80"/>
      <c r="F147" s="80"/>
      <c r="G147" s="80"/>
      <c r="H147" s="80"/>
      <c r="I147" s="68"/>
    </row>
    <row r="148" spans="1:9" s="89" customFormat="1" ht="12.75">
      <c r="A148" s="103"/>
      <c r="B148" s="103"/>
      <c r="C148" s="85" t="s">
        <v>159</v>
      </c>
      <c r="D148" s="100">
        <f aca="true" t="shared" si="8" ref="D148:I148">D150</f>
        <v>187800</v>
      </c>
      <c r="E148" s="99">
        <f t="shared" si="8"/>
        <v>0</v>
      </c>
      <c r="F148" s="100">
        <f t="shared" si="8"/>
        <v>0</v>
      </c>
      <c r="G148" s="100">
        <f t="shared" si="8"/>
        <v>187800</v>
      </c>
      <c r="H148" s="100">
        <f t="shared" si="8"/>
        <v>52800</v>
      </c>
      <c r="I148" s="100">
        <f t="shared" si="8"/>
        <v>0</v>
      </c>
    </row>
    <row r="149" spans="1:9" s="17" customFormat="1" ht="12.75">
      <c r="A149" s="19"/>
      <c r="B149" s="19"/>
      <c r="C149" s="6" t="s">
        <v>149</v>
      </c>
      <c r="D149" s="139"/>
      <c r="E149" s="20"/>
      <c r="F149" s="20"/>
      <c r="G149" s="59"/>
      <c r="H149" s="20"/>
      <c r="I149" s="20"/>
    </row>
    <row r="150" spans="1:13" s="43" customFormat="1" ht="18" customHeight="1">
      <c r="A150" s="40" t="s">
        <v>10</v>
      </c>
      <c r="B150" s="40" t="s">
        <v>11</v>
      </c>
      <c r="C150" s="41" t="s">
        <v>125</v>
      </c>
      <c r="D150" s="37">
        <f aca="true" t="shared" si="9" ref="D150:I150">D152+D153+D154</f>
        <v>187800</v>
      </c>
      <c r="E150" s="37">
        <f t="shared" si="9"/>
        <v>0</v>
      </c>
      <c r="F150" s="37">
        <f t="shared" si="9"/>
        <v>0</v>
      </c>
      <c r="G150" s="37">
        <f t="shared" si="9"/>
        <v>187800</v>
      </c>
      <c r="H150" s="37">
        <f t="shared" si="9"/>
        <v>52800</v>
      </c>
      <c r="I150" s="37">
        <f t="shared" si="9"/>
        <v>0</v>
      </c>
      <c r="K150" s="124"/>
      <c r="L150" s="124"/>
      <c r="M150" s="124"/>
    </row>
    <row r="151" spans="1:9" ht="12.75">
      <c r="A151" s="24"/>
      <c r="B151" s="24"/>
      <c r="C151" s="25" t="s">
        <v>149</v>
      </c>
      <c r="D151" s="37"/>
      <c r="E151" s="20"/>
      <c r="F151" s="20"/>
      <c r="G151" s="59"/>
      <c r="H151" s="20"/>
      <c r="I151" s="20"/>
    </row>
    <row r="152" spans="1:9" ht="12.75">
      <c r="A152" s="24"/>
      <c r="B152" s="24"/>
      <c r="C152" s="25" t="s">
        <v>12</v>
      </c>
      <c r="D152" s="20">
        <f>E152+G152</f>
        <v>48800</v>
      </c>
      <c r="E152" s="20"/>
      <c r="F152" s="59"/>
      <c r="G152" s="59">
        <v>48800</v>
      </c>
      <c r="H152" s="59">
        <v>8800</v>
      </c>
      <c r="I152" s="59"/>
    </row>
    <row r="153" spans="1:9" ht="14.25" customHeight="1">
      <c r="A153" s="24"/>
      <c r="B153" s="24"/>
      <c r="C153" s="25" t="s">
        <v>13</v>
      </c>
      <c r="D153" s="20">
        <f>E153+G153</f>
        <v>72000</v>
      </c>
      <c r="E153" s="20"/>
      <c r="F153" s="59"/>
      <c r="G153" s="59">
        <v>72000</v>
      </c>
      <c r="H153" s="59">
        <v>22000</v>
      </c>
      <c r="I153" s="59"/>
    </row>
    <row r="154" spans="1:9" ht="14.25" customHeight="1" thickBot="1">
      <c r="A154" s="86"/>
      <c r="B154" s="86"/>
      <c r="C154" s="30" t="s">
        <v>14</v>
      </c>
      <c r="D154" s="65">
        <f>E154+G154</f>
        <v>67000</v>
      </c>
      <c r="E154" s="65"/>
      <c r="F154" s="66"/>
      <c r="G154" s="66">
        <v>67000</v>
      </c>
      <c r="H154" s="66">
        <v>22000</v>
      </c>
      <c r="I154" s="66"/>
    </row>
    <row r="155" spans="1:9" ht="12.75">
      <c r="A155" s="105"/>
      <c r="B155" s="105"/>
      <c r="C155" s="4"/>
      <c r="D155" s="68"/>
      <c r="E155" s="68"/>
      <c r="F155" s="80"/>
      <c r="G155" s="80"/>
      <c r="H155" s="80"/>
      <c r="I155" s="80"/>
    </row>
    <row r="156" spans="1:13" s="38" customFormat="1" ht="14.25" customHeight="1">
      <c r="A156" s="36"/>
      <c r="B156" s="36"/>
      <c r="C156" s="52" t="s">
        <v>163</v>
      </c>
      <c r="D156" s="37">
        <f aca="true" t="shared" si="10" ref="D156:I156">D158</f>
        <v>553600</v>
      </c>
      <c r="E156" s="37">
        <f t="shared" si="10"/>
        <v>0</v>
      </c>
      <c r="F156" s="37">
        <f t="shared" si="10"/>
        <v>0</v>
      </c>
      <c r="G156" s="37">
        <f t="shared" si="10"/>
        <v>553600</v>
      </c>
      <c r="H156" s="37">
        <f t="shared" si="10"/>
        <v>39900</v>
      </c>
      <c r="I156" s="37">
        <f t="shared" si="10"/>
        <v>0</v>
      </c>
      <c r="K156" s="89"/>
      <c r="L156" s="89"/>
      <c r="M156" s="89"/>
    </row>
    <row r="157" spans="1:9" ht="12.75">
      <c r="A157" s="24"/>
      <c r="B157" s="24"/>
      <c r="C157" s="6" t="s">
        <v>149</v>
      </c>
      <c r="D157" s="37"/>
      <c r="E157" s="20"/>
      <c r="F157" s="20"/>
      <c r="G157" s="59"/>
      <c r="H157" s="20"/>
      <c r="I157" s="20"/>
    </row>
    <row r="158" spans="1:13" s="38" customFormat="1" ht="14.25" customHeight="1">
      <c r="A158" s="40" t="s">
        <v>10</v>
      </c>
      <c r="B158" s="40" t="s">
        <v>11</v>
      </c>
      <c r="C158" s="41" t="s">
        <v>125</v>
      </c>
      <c r="D158" s="37">
        <f aca="true" t="shared" si="11" ref="D158:I158">D160+D161+D162+D163+D164+D165+D166+D167+D168+D169+D171+D170</f>
        <v>553600</v>
      </c>
      <c r="E158" s="37">
        <f t="shared" si="11"/>
        <v>0</v>
      </c>
      <c r="F158" s="37">
        <f t="shared" si="11"/>
        <v>0</v>
      </c>
      <c r="G158" s="37">
        <f t="shared" si="11"/>
        <v>553600</v>
      </c>
      <c r="H158" s="37">
        <f t="shared" si="11"/>
        <v>39900</v>
      </c>
      <c r="I158" s="37">
        <f t="shared" si="11"/>
        <v>0</v>
      </c>
      <c r="K158" s="89"/>
      <c r="L158" s="89"/>
      <c r="M158" s="89"/>
    </row>
    <row r="159" spans="1:9" ht="14.25" customHeight="1">
      <c r="A159" s="24"/>
      <c r="B159" s="24"/>
      <c r="C159" s="25" t="s">
        <v>8</v>
      </c>
      <c r="D159" s="20"/>
      <c r="E159" s="20"/>
      <c r="F159" s="59"/>
      <c r="G159" s="59"/>
      <c r="H159" s="59"/>
      <c r="I159" s="59"/>
    </row>
    <row r="160" spans="1:9" ht="25.5">
      <c r="A160" s="24"/>
      <c r="B160" s="24"/>
      <c r="C160" s="25" t="s">
        <v>199</v>
      </c>
      <c r="D160" s="20">
        <f aca="true" t="shared" si="12" ref="D160:D167">E160+G160</f>
        <v>44600</v>
      </c>
      <c r="E160" s="20"/>
      <c r="F160" s="59"/>
      <c r="G160" s="59">
        <v>44600</v>
      </c>
      <c r="H160" s="59"/>
      <c r="I160" s="59"/>
    </row>
    <row r="161" spans="1:9" ht="12.75">
      <c r="A161" s="24"/>
      <c r="B161" s="24"/>
      <c r="C161" s="25" t="s">
        <v>200</v>
      </c>
      <c r="D161" s="20">
        <f t="shared" si="12"/>
        <v>42000</v>
      </c>
      <c r="E161" s="20"/>
      <c r="F161" s="59"/>
      <c r="G161" s="59">
        <v>42000</v>
      </c>
      <c r="H161" s="59"/>
      <c r="I161" s="59"/>
    </row>
    <row r="162" spans="1:9" ht="12.75">
      <c r="A162" s="24"/>
      <c r="B162" s="24"/>
      <c r="C162" s="25" t="s">
        <v>201</v>
      </c>
      <c r="D162" s="20">
        <f t="shared" si="12"/>
        <v>63800</v>
      </c>
      <c r="E162" s="20"/>
      <c r="F162" s="59"/>
      <c r="G162" s="59">
        <v>63800</v>
      </c>
      <c r="H162" s="59"/>
      <c r="I162" s="59"/>
    </row>
    <row r="163" spans="1:9" ht="25.5">
      <c r="A163" s="24"/>
      <c r="B163" s="24"/>
      <c r="C163" s="25" t="s">
        <v>202</v>
      </c>
      <c r="D163" s="20">
        <f t="shared" si="12"/>
        <v>44000</v>
      </c>
      <c r="E163" s="20"/>
      <c r="F163" s="59"/>
      <c r="G163" s="59">
        <v>44000</v>
      </c>
      <c r="H163" s="59"/>
      <c r="I163" s="59"/>
    </row>
    <row r="164" spans="1:9" ht="12.75">
      <c r="A164" s="24"/>
      <c r="B164" s="24"/>
      <c r="C164" s="25" t="s">
        <v>203</v>
      </c>
      <c r="D164" s="20">
        <f t="shared" si="12"/>
        <v>30000</v>
      </c>
      <c r="E164" s="20"/>
      <c r="F164" s="59"/>
      <c r="G164" s="59">
        <v>30000</v>
      </c>
      <c r="H164" s="59"/>
      <c r="I164" s="59"/>
    </row>
    <row r="165" spans="1:9" ht="12.75">
      <c r="A165" s="24"/>
      <c r="B165" s="24"/>
      <c r="C165" s="25" t="s">
        <v>204</v>
      </c>
      <c r="D165" s="20">
        <f t="shared" si="12"/>
        <v>49000</v>
      </c>
      <c r="E165" s="20"/>
      <c r="F165" s="59"/>
      <c r="G165" s="59">
        <v>49000</v>
      </c>
      <c r="H165" s="59"/>
      <c r="I165" s="59"/>
    </row>
    <row r="166" spans="1:9" ht="13.5" customHeight="1">
      <c r="A166" s="24"/>
      <c r="B166" s="24"/>
      <c r="C166" s="25" t="s">
        <v>205</v>
      </c>
      <c r="D166" s="20">
        <f t="shared" si="12"/>
        <v>45000</v>
      </c>
      <c r="E166" s="20"/>
      <c r="F166" s="59"/>
      <c r="G166" s="59">
        <v>45000</v>
      </c>
      <c r="H166" s="59"/>
      <c r="I166" s="59"/>
    </row>
    <row r="167" spans="1:9" ht="12.75">
      <c r="A167" s="24"/>
      <c r="B167" s="24"/>
      <c r="C167" s="25" t="s">
        <v>206</v>
      </c>
      <c r="D167" s="20">
        <f t="shared" si="12"/>
        <v>35000</v>
      </c>
      <c r="E167" s="20"/>
      <c r="F167" s="59"/>
      <c r="G167" s="59">
        <v>35000</v>
      </c>
      <c r="H167" s="59"/>
      <c r="I167" s="59"/>
    </row>
    <row r="168" spans="1:9" ht="12.75">
      <c r="A168" s="24"/>
      <c r="B168" s="24"/>
      <c r="C168" s="25" t="s">
        <v>215</v>
      </c>
      <c r="D168" s="20">
        <f>E168+G168</f>
        <v>53300</v>
      </c>
      <c r="E168" s="20"/>
      <c r="F168" s="59"/>
      <c r="G168" s="59">
        <v>53300</v>
      </c>
      <c r="H168" s="59">
        <v>13300</v>
      </c>
      <c r="I168" s="59"/>
    </row>
    <row r="169" spans="1:9" ht="12.75">
      <c r="A169" s="24"/>
      <c r="B169" s="24"/>
      <c r="C169" s="25" t="s">
        <v>15</v>
      </c>
      <c r="D169" s="20">
        <f>E169+G169</f>
        <v>47900</v>
      </c>
      <c r="E169" s="20"/>
      <c r="F169" s="59"/>
      <c r="G169" s="59">
        <v>47900</v>
      </c>
      <c r="H169" s="59">
        <v>13300</v>
      </c>
      <c r="I169" s="59"/>
    </row>
    <row r="170" spans="1:9" ht="12.75">
      <c r="A170" s="24"/>
      <c r="B170" s="24"/>
      <c r="C170" s="25" t="s">
        <v>207</v>
      </c>
      <c r="D170" s="20">
        <f>E170+G170</f>
        <v>47000</v>
      </c>
      <c r="E170" s="20"/>
      <c r="F170" s="59"/>
      <c r="G170" s="59">
        <v>47000</v>
      </c>
      <c r="H170" s="59"/>
      <c r="I170" s="59"/>
    </row>
    <row r="171" spans="1:9" ht="13.5" thickBot="1">
      <c r="A171" s="86"/>
      <c r="B171" s="86"/>
      <c r="C171" s="30" t="s">
        <v>16</v>
      </c>
      <c r="D171" s="65">
        <f>E171+G171</f>
        <v>52000</v>
      </c>
      <c r="E171" s="65"/>
      <c r="F171" s="66"/>
      <c r="G171" s="66">
        <v>52000</v>
      </c>
      <c r="H171" s="66">
        <v>13300</v>
      </c>
      <c r="I171" s="66"/>
    </row>
    <row r="172" spans="1:9" ht="12.75">
      <c r="A172" s="105"/>
      <c r="B172" s="105"/>
      <c r="C172" s="4"/>
      <c r="D172" s="68"/>
      <c r="E172" s="68"/>
      <c r="F172" s="80"/>
      <c r="G172" s="80"/>
      <c r="H172" s="80"/>
      <c r="I172" s="80"/>
    </row>
    <row r="173" spans="1:13" s="38" customFormat="1" ht="12.75">
      <c r="A173" s="36"/>
      <c r="B173" s="36"/>
      <c r="C173" s="52" t="s">
        <v>164</v>
      </c>
      <c r="D173" s="37">
        <f aca="true" t="shared" si="13" ref="D173:I173">D175</f>
        <v>606100</v>
      </c>
      <c r="E173" s="37">
        <f t="shared" si="13"/>
        <v>0</v>
      </c>
      <c r="F173" s="37">
        <f t="shared" si="13"/>
        <v>0</v>
      </c>
      <c r="G173" s="37">
        <f t="shared" si="13"/>
        <v>606100</v>
      </c>
      <c r="H173" s="37">
        <f t="shared" si="13"/>
        <v>179700</v>
      </c>
      <c r="I173" s="37">
        <f t="shared" si="13"/>
        <v>0</v>
      </c>
      <c r="K173" s="89"/>
      <c r="L173" s="89"/>
      <c r="M173" s="89"/>
    </row>
    <row r="174" spans="1:9" ht="12.75">
      <c r="A174" s="24"/>
      <c r="B174" s="24"/>
      <c r="C174" s="6" t="s">
        <v>8</v>
      </c>
      <c r="D174" s="20"/>
      <c r="E174" s="20"/>
      <c r="F174" s="59"/>
      <c r="G174" s="59"/>
      <c r="H174" s="59"/>
      <c r="I174" s="59"/>
    </row>
    <row r="175" spans="1:13" s="38" customFormat="1" ht="14.25" customHeight="1">
      <c r="A175" s="40" t="s">
        <v>10</v>
      </c>
      <c r="B175" s="40" t="s">
        <v>11</v>
      </c>
      <c r="C175" s="41" t="s">
        <v>125</v>
      </c>
      <c r="D175" s="37">
        <f aca="true" t="shared" si="14" ref="D175:I175">D177+D178+D179+D180+D181+D182+D183+D184+D185+D186+D187+D188+D189+D190+D191</f>
        <v>606100</v>
      </c>
      <c r="E175" s="95">
        <f t="shared" si="14"/>
        <v>0</v>
      </c>
      <c r="F175" s="37">
        <f t="shared" si="14"/>
        <v>0</v>
      </c>
      <c r="G175" s="37">
        <f t="shared" si="14"/>
        <v>606100</v>
      </c>
      <c r="H175" s="37">
        <f t="shared" si="14"/>
        <v>179700</v>
      </c>
      <c r="I175" s="37">
        <f t="shared" si="14"/>
        <v>0</v>
      </c>
      <c r="K175" s="89"/>
      <c r="L175" s="89"/>
      <c r="M175" s="89"/>
    </row>
    <row r="176" spans="1:9" ht="14.25" customHeight="1">
      <c r="A176" s="24"/>
      <c r="B176" s="24"/>
      <c r="C176" s="25" t="s">
        <v>8</v>
      </c>
      <c r="D176" s="20"/>
      <c r="E176" s="20"/>
      <c r="F176" s="59"/>
      <c r="G176" s="59"/>
      <c r="H176" s="59"/>
      <c r="I176" s="59"/>
    </row>
    <row r="177" spans="1:9" ht="12.75">
      <c r="A177" s="24"/>
      <c r="B177" s="24"/>
      <c r="C177" s="25" t="s">
        <v>17</v>
      </c>
      <c r="D177" s="20">
        <f aca="true" t="shared" si="15" ref="D177:D191">E177+G177</f>
        <v>43800</v>
      </c>
      <c r="E177" s="20"/>
      <c r="F177" s="59"/>
      <c r="G177" s="59">
        <v>43800</v>
      </c>
      <c r="H177" s="59">
        <v>20400</v>
      </c>
      <c r="I177" s="59"/>
    </row>
    <row r="178" spans="1:9" ht="12.75">
      <c r="A178" s="24"/>
      <c r="B178" s="24"/>
      <c r="C178" s="25" t="s">
        <v>18</v>
      </c>
      <c r="D178" s="20">
        <f t="shared" si="15"/>
        <v>17600</v>
      </c>
      <c r="E178" s="20"/>
      <c r="F178" s="59"/>
      <c r="G178" s="59">
        <v>17600</v>
      </c>
      <c r="H178" s="59"/>
      <c r="I178" s="59"/>
    </row>
    <row r="179" spans="1:9" ht="12.75">
      <c r="A179" s="24"/>
      <c r="B179" s="24"/>
      <c r="C179" s="25" t="s">
        <v>218</v>
      </c>
      <c r="D179" s="20">
        <f t="shared" si="15"/>
        <v>39600</v>
      </c>
      <c r="E179" s="20"/>
      <c r="F179" s="59"/>
      <c r="G179" s="59">
        <v>39600</v>
      </c>
      <c r="H179" s="59">
        <v>22100</v>
      </c>
      <c r="I179" s="59"/>
    </row>
    <row r="180" spans="1:9" ht="25.5">
      <c r="A180" s="24"/>
      <c r="B180" s="24"/>
      <c r="C180" s="25" t="s">
        <v>19</v>
      </c>
      <c r="D180" s="20">
        <f t="shared" si="15"/>
        <v>40300</v>
      </c>
      <c r="E180" s="20"/>
      <c r="F180" s="59"/>
      <c r="G180" s="59">
        <v>40300</v>
      </c>
      <c r="H180" s="59">
        <v>13300</v>
      </c>
      <c r="I180" s="59"/>
    </row>
    <row r="181" spans="1:9" ht="12.75">
      <c r="A181" s="24"/>
      <c r="B181" s="24"/>
      <c r="C181" s="25" t="s">
        <v>20</v>
      </c>
      <c r="D181" s="20">
        <f t="shared" si="15"/>
        <v>2700</v>
      </c>
      <c r="E181" s="20"/>
      <c r="F181" s="59"/>
      <c r="G181" s="59">
        <v>2700</v>
      </c>
      <c r="H181" s="59"/>
      <c r="I181" s="59"/>
    </row>
    <row r="182" spans="1:9" ht="25.5">
      <c r="A182" s="24"/>
      <c r="B182" s="24"/>
      <c r="C182" s="25" t="s">
        <v>130</v>
      </c>
      <c r="D182" s="20">
        <f t="shared" si="15"/>
        <v>51600</v>
      </c>
      <c r="E182" s="20"/>
      <c r="F182" s="59"/>
      <c r="G182" s="59">
        <v>51600</v>
      </c>
      <c r="H182" s="59">
        <v>17000</v>
      </c>
      <c r="I182" s="59"/>
    </row>
    <row r="183" spans="1:9" ht="12.75">
      <c r="A183" s="24"/>
      <c r="B183" s="24"/>
      <c r="C183" s="25" t="s">
        <v>21</v>
      </c>
      <c r="D183" s="20">
        <f t="shared" si="15"/>
        <v>58200</v>
      </c>
      <c r="E183" s="20"/>
      <c r="F183" s="59"/>
      <c r="G183" s="59">
        <v>58200</v>
      </c>
      <c r="H183" s="59">
        <v>20900</v>
      </c>
      <c r="I183" s="59"/>
    </row>
    <row r="184" spans="1:9" ht="12.75">
      <c r="A184" s="24"/>
      <c r="B184" s="24"/>
      <c r="C184" s="25" t="s">
        <v>22</v>
      </c>
      <c r="D184" s="20">
        <f t="shared" si="15"/>
        <v>21200</v>
      </c>
      <c r="E184" s="20"/>
      <c r="F184" s="59"/>
      <c r="G184" s="59">
        <v>21200</v>
      </c>
      <c r="H184" s="59">
        <v>8500</v>
      </c>
      <c r="I184" s="59"/>
    </row>
    <row r="185" spans="1:9" ht="12.75">
      <c r="A185" s="24"/>
      <c r="B185" s="24"/>
      <c r="C185" s="25" t="s">
        <v>23</v>
      </c>
      <c r="D185" s="20">
        <f t="shared" si="15"/>
        <v>35500</v>
      </c>
      <c r="E185" s="20"/>
      <c r="F185" s="59"/>
      <c r="G185" s="59">
        <v>35500</v>
      </c>
      <c r="H185" s="59">
        <v>13300</v>
      </c>
      <c r="I185" s="59"/>
    </row>
    <row r="186" spans="1:9" ht="12.75">
      <c r="A186" s="24"/>
      <c r="B186" s="24"/>
      <c r="C186" s="25" t="s">
        <v>24</v>
      </c>
      <c r="D186" s="20">
        <f t="shared" si="15"/>
        <v>35300</v>
      </c>
      <c r="E186" s="20"/>
      <c r="F186" s="59"/>
      <c r="G186" s="59">
        <v>35300</v>
      </c>
      <c r="H186" s="59">
        <v>13300</v>
      </c>
      <c r="I186" s="59"/>
    </row>
    <row r="187" spans="1:9" ht="12.75">
      <c r="A187" s="24"/>
      <c r="B187" s="24"/>
      <c r="C187" s="25" t="s">
        <v>25</v>
      </c>
      <c r="D187" s="20">
        <f t="shared" si="15"/>
        <v>37700</v>
      </c>
      <c r="E187" s="20"/>
      <c r="F187" s="59"/>
      <c r="G187" s="59">
        <v>37700</v>
      </c>
      <c r="H187" s="59">
        <v>13300</v>
      </c>
      <c r="I187" s="59"/>
    </row>
    <row r="188" spans="1:9" ht="12.75">
      <c r="A188" s="24"/>
      <c r="B188" s="24"/>
      <c r="C188" s="25" t="s">
        <v>26</v>
      </c>
      <c r="D188" s="20">
        <f t="shared" si="15"/>
        <v>30300</v>
      </c>
      <c r="E188" s="20"/>
      <c r="F188" s="59"/>
      <c r="G188" s="59">
        <v>30300</v>
      </c>
      <c r="H188" s="59">
        <v>13300</v>
      </c>
      <c r="I188" s="59"/>
    </row>
    <row r="189" spans="1:9" ht="12.75">
      <c r="A189" s="24"/>
      <c r="B189" s="24"/>
      <c r="C189" s="25" t="s">
        <v>27</v>
      </c>
      <c r="D189" s="20">
        <f t="shared" si="15"/>
        <v>160000</v>
      </c>
      <c r="E189" s="20"/>
      <c r="F189" s="59"/>
      <c r="G189" s="59">
        <v>160000</v>
      </c>
      <c r="H189" s="59">
        <v>11000</v>
      </c>
      <c r="I189" s="59"/>
    </row>
    <row r="190" spans="1:9" ht="12.75">
      <c r="A190" s="24"/>
      <c r="B190" s="24"/>
      <c r="C190" s="25" t="s">
        <v>222</v>
      </c>
      <c r="D190" s="20">
        <f t="shared" si="15"/>
        <v>25300</v>
      </c>
      <c r="E190" s="20"/>
      <c r="F190" s="59"/>
      <c r="G190" s="59">
        <v>25300</v>
      </c>
      <c r="H190" s="59">
        <v>13300</v>
      </c>
      <c r="I190" s="59"/>
    </row>
    <row r="191" spans="1:9" ht="26.25" thickBot="1">
      <c r="A191" s="86"/>
      <c r="B191" s="86"/>
      <c r="C191" s="30" t="s">
        <v>251</v>
      </c>
      <c r="D191" s="65">
        <f t="shared" si="15"/>
        <v>7000</v>
      </c>
      <c r="E191" s="65"/>
      <c r="F191" s="66"/>
      <c r="G191" s="66">
        <v>7000</v>
      </c>
      <c r="H191" s="66"/>
      <c r="I191" s="66"/>
    </row>
    <row r="192" spans="1:9" ht="12.75">
      <c r="A192" s="105"/>
      <c r="B192" s="105"/>
      <c r="C192" s="4"/>
      <c r="D192" s="68"/>
      <c r="E192" s="67"/>
      <c r="F192" s="80"/>
      <c r="G192" s="80"/>
      <c r="H192" s="80"/>
      <c r="I192" s="80"/>
    </row>
    <row r="193" spans="1:13" s="38" customFormat="1" ht="12.75">
      <c r="A193" s="36"/>
      <c r="B193" s="36"/>
      <c r="C193" s="52" t="s">
        <v>165</v>
      </c>
      <c r="D193" s="37">
        <f aca="true" t="shared" si="16" ref="D193:I193">D195+D205</f>
        <v>643600</v>
      </c>
      <c r="E193" s="31">
        <f t="shared" si="16"/>
        <v>485800</v>
      </c>
      <c r="F193" s="37">
        <f t="shared" si="16"/>
        <v>24700</v>
      </c>
      <c r="G193" s="37">
        <f t="shared" si="16"/>
        <v>157800</v>
      </c>
      <c r="H193" s="37">
        <f t="shared" si="16"/>
        <v>9700</v>
      </c>
      <c r="I193" s="37">
        <f t="shared" si="16"/>
        <v>0</v>
      </c>
      <c r="K193" s="89"/>
      <c r="L193" s="89"/>
      <c r="M193" s="89"/>
    </row>
    <row r="194" spans="1:9" ht="12.75">
      <c r="A194" s="24"/>
      <c r="B194" s="24"/>
      <c r="C194" s="6" t="s">
        <v>8</v>
      </c>
      <c r="D194" s="20"/>
      <c r="E194" s="26"/>
      <c r="F194" s="59"/>
      <c r="G194" s="59"/>
      <c r="H194" s="59"/>
      <c r="I194" s="59"/>
    </row>
    <row r="195" spans="1:13" s="38" customFormat="1" ht="12.75">
      <c r="A195" s="40" t="s">
        <v>10</v>
      </c>
      <c r="B195" s="40" t="s">
        <v>11</v>
      </c>
      <c r="C195" s="41" t="s">
        <v>125</v>
      </c>
      <c r="D195" s="37">
        <f aca="true" t="shared" si="17" ref="D195:I195">D197+D198+D199+D200+D201+D202+D203+D204</f>
        <v>157800</v>
      </c>
      <c r="E195" s="37">
        <f t="shared" si="17"/>
        <v>0</v>
      </c>
      <c r="F195" s="37">
        <f t="shared" si="17"/>
        <v>0</v>
      </c>
      <c r="G195" s="37">
        <f t="shared" si="17"/>
        <v>157800</v>
      </c>
      <c r="H195" s="37">
        <f t="shared" si="17"/>
        <v>9700</v>
      </c>
      <c r="I195" s="37">
        <f t="shared" si="17"/>
        <v>0</v>
      </c>
      <c r="K195" s="89"/>
      <c r="L195" s="89"/>
      <c r="M195" s="89"/>
    </row>
    <row r="196" spans="1:9" ht="12.75">
      <c r="A196" s="24"/>
      <c r="B196" s="24"/>
      <c r="C196" s="25" t="s">
        <v>8</v>
      </c>
      <c r="D196" s="20"/>
      <c r="E196" s="26"/>
      <c r="F196" s="59"/>
      <c r="G196" s="59"/>
      <c r="H196" s="59"/>
      <c r="I196" s="59"/>
    </row>
    <row r="197" spans="1:9" ht="12.75">
      <c r="A197" s="24"/>
      <c r="B197" s="24"/>
      <c r="C197" s="25" t="s">
        <v>28</v>
      </c>
      <c r="D197" s="20">
        <f aca="true" t="shared" si="18" ref="D197:D204">E197+G197</f>
        <v>7000</v>
      </c>
      <c r="E197" s="26"/>
      <c r="F197" s="59"/>
      <c r="G197" s="59">
        <v>7000</v>
      </c>
      <c r="H197" s="59"/>
      <c r="I197" s="59"/>
    </row>
    <row r="198" spans="1:9" ht="12.75">
      <c r="A198" s="24"/>
      <c r="B198" s="24"/>
      <c r="C198" s="25" t="s">
        <v>29</v>
      </c>
      <c r="D198" s="20">
        <f t="shared" si="18"/>
        <v>34200</v>
      </c>
      <c r="E198" s="26"/>
      <c r="F198" s="59"/>
      <c r="G198" s="59">
        <v>34200</v>
      </c>
      <c r="H198" s="59"/>
      <c r="I198" s="59"/>
    </row>
    <row r="199" spans="1:9" ht="12.75">
      <c r="A199" s="24"/>
      <c r="B199" s="24"/>
      <c r="C199" s="25" t="s">
        <v>30</v>
      </c>
      <c r="D199" s="20">
        <f t="shared" si="18"/>
        <v>31000</v>
      </c>
      <c r="E199" s="26"/>
      <c r="F199" s="59"/>
      <c r="G199" s="59">
        <v>31000</v>
      </c>
      <c r="H199" s="59"/>
      <c r="I199" s="59"/>
    </row>
    <row r="200" spans="1:9" ht="12.75">
      <c r="A200" s="24"/>
      <c r="B200" s="24"/>
      <c r="C200" s="25" t="s">
        <v>33</v>
      </c>
      <c r="D200" s="20">
        <f t="shared" si="18"/>
        <v>17700</v>
      </c>
      <c r="E200" s="26"/>
      <c r="F200" s="59"/>
      <c r="G200" s="59">
        <v>17700</v>
      </c>
      <c r="H200" s="59"/>
      <c r="I200" s="59"/>
    </row>
    <row r="201" spans="1:9" ht="12.75">
      <c r="A201" s="24"/>
      <c r="B201" s="24"/>
      <c r="C201" s="25" t="s">
        <v>34</v>
      </c>
      <c r="D201" s="20">
        <f t="shared" si="18"/>
        <v>22400</v>
      </c>
      <c r="E201" s="26"/>
      <c r="F201" s="59"/>
      <c r="G201" s="59">
        <v>22400</v>
      </c>
      <c r="H201" s="59">
        <v>4700</v>
      </c>
      <c r="I201" s="59"/>
    </row>
    <row r="202" spans="1:9" ht="12.75">
      <c r="A202" s="24"/>
      <c r="B202" s="24"/>
      <c r="C202" s="25" t="s">
        <v>35</v>
      </c>
      <c r="D202" s="20">
        <f t="shared" si="18"/>
        <v>10000</v>
      </c>
      <c r="E202" s="69"/>
      <c r="F202" s="59"/>
      <c r="G202" s="59">
        <v>10000</v>
      </c>
      <c r="H202" s="59"/>
      <c r="I202" s="59"/>
    </row>
    <row r="203" spans="1:9" ht="12.75">
      <c r="A203" s="24"/>
      <c r="B203" s="24"/>
      <c r="C203" s="25" t="s">
        <v>235</v>
      </c>
      <c r="D203" s="20">
        <f t="shared" si="18"/>
        <v>5000</v>
      </c>
      <c r="E203" s="69"/>
      <c r="F203" s="59"/>
      <c r="G203" s="59">
        <v>5000</v>
      </c>
      <c r="H203" s="59">
        <v>5000</v>
      </c>
      <c r="I203" s="59"/>
    </row>
    <row r="204" spans="1:9" ht="12.75">
      <c r="A204" s="19"/>
      <c r="B204" s="19"/>
      <c r="C204" s="25" t="s">
        <v>217</v>
      </c>
      <c r="D204" s="20">
        <f t="shared" si="18"/>
        <v>30500</v>
      </c>
      <c r="E204" s="26"/>
      <c r="F204" s="20"/>
      <c r="G204" s="59">
        <v>30500</v>
      </c>
      <c r="H204" s="20"/>
      <c r="I204" s="20"/>
    </row>
    <row r="205" spans="1:13" s="42" customFormat="1" ht="18.75" customHeight="1">
      <c r="A205" s="40" t="s">
        <v>10</v>
      </c>
      <c r="B205" s="40" t="s">
        <v>11</v>
      </c>
      <c r="C205" s="41" t="s">
        <v>127</v>
      </c>
      <c r="D205" s="37">
        <f aca="true" t="shared" si="19" ref="D205:I205">D207+D208+D209+D210+D211</f>
        <v>485800</v>
      </c>
      <c r="E205" s="37">
        <f t="shared" si="19"/>
        <v>485800</v>
      </c>
      <c r="F205" s="37">
        <f t="shared" si="19"/>
        <v>24700</v>
      </c>
      <c r="G205" s="37">
        <f t="shared" si="19"/>
        <v>0</v>
      </c>
      <c r="H205" s="37">
        <f t="shared" si="19"/>
        <v>0</v>
      </c>
      <c r="I205" s="37">
        <f t="shared" si="19"/>
        <v>0</v>
      </c>
      <c r="K205" s="120"/>
      <c r="L205" s="120"/>
      <c r="M205" s="120"/>
    </row>
    <row r="206" spans="1:13" s="38" customFormat="1" ht="12.75">
      <c r="A206" s="36"/>
      <c r="B206" s="36"/>
      <c r="C206" s="25" t="s">
        <v>149</v>
      </c>
      <c r="D206" s="37"/>
      <c r="E206" s="31"/>
      <c r="F206" s="37"/>
      <c r="G206" s="61"/>
      <c r="H206" s="37"/>
      <c r="I206" s="37"/>
      <c r="K206" s="89"/>
      <c r="L206" s="89"/>
      <c r="M206" s="89"/>
    </row>
    <row r="207" spans="1:9" ht="12.75">
      <c r="A207" s="24"/>
      <c r="B207" s="24"/>
      <c r="C207" s="25" t="s">
        <v>126</v>
      </c>
      <c r="D207" s="20">
        <f>E207+G207</f>
        <v>105000</v>
      </c>
      <c r="E207" s="26">
        <v>105000</v>
      </c>
      <c r="F207" s="20">
        <v>10000</v>
      </c>
      <c r="G207" s="59"/>
      <c r="H207" s="59"/>
      <c r="I207" s="59"/>
    </row>
    <row r="208" spans="1:9" ht="12.75">
      <c r="A208" s="24"/>
      <c r="B208" s="24"/>
      <c r="C208" s="25" t="s">
        <v>37</v>
      </c>
      <c r="D208" s="20">
        <f>E208+G208</f>
        <v>125000</v>
      </c>
      <c r="E208" s="69">
        <v>125000</v>
      </c>
      <c r="F208" s="20"/>
      <c r="G208" s="59"/>
      <c r="H208" s="20"/>
      <c r="I208" s="20"/>
    </row>
    <row r="209" spans="1:9" ht="12.75">
      <c r="A209" s="24"/>
      <c r="B209" s="24"/>
      <c r="C209" s="25" t="s">
        <v>38</v>
      </c>
      <c r="D209" s="20">
        <f>E209+G209</f>
        <v>123600</v>
      </c>
      <c r="E209" s="69">
        <v>123600</v>
      </c>
      <c r="F209" s="20">
        <v>10000</v>
      </c>
      <c r="G209" s="59"/>
      <c r="H209" s="20"/>
      <c r="I209" s="20"/>
    </row>
    <row r="210" spans="1:9" ht="14.25" customHeight="1">
      <c r="A210" s="24"/>
      <c r="B210" s="24"/>
      <c r="C210" s="25" t="s">
        <v>31</v>
      </c>
      <c r="D210" s="20">
        <f>E210+G210</f>
        <v>87200</v>
      </c>
      <c r="E210" s="26">
        <v>87200</v>
      </c>
      <c r="F210" s="20">
        <v>4700</v>
      </c>
      <c r="G210" s="59"/>
      <c r="H210" s="59"/>
      <c r="I210" s="59"/>
    </row>
    <row r="211" spans="1:9" ht="13.5" thickBot="1">
      <c r="A211" s="86"/>
      <c r="B211" s="86"/>
      <c r="C211" s="30" t="s">
        <v>32</v>
      </c>
      <c r="D211" s="65">
        <f>E211+G211</f>
        <v>45000</v>
      </c>
      <c r="E211" s="29">
        <v>45000</v>
      </c>
      <c r="F211" s="66"/>
      <c r="G211" s="66"/>
      <c r="H211" s="66"/>
      <c r="I211" s="66"/>
    </row>
    <row r="212" spans="1:9" ht="12.75">
      <c r="A212" s="105"/>
      <c r="B212" s="105"/>
      <c r="C212" s="4"/>
      <c r="D212" s="68"/>
      <c r="E212" s="68"/>
      <c r="F212" s="80"/>
      <c r="G212" s="80"/>
      <c r="H212" s="80"/>
      <c r="I212" s="80"/>
    </row>
    <row r="213" spans="1:13" s="38" customFormat="1" ht="12.75">
      <c r="A213" s="36"/>
      <c r="B213" s="36"/>
      <c r="C213" s="52" t="s">
        <v>167</v>
      </c>
      <c r="D213" s="37">
        <f aca="true" t="shared" si="20" ref="D213:I213">D215+D223</f>
        <v>588100</v>
      </c>
      <c r="E213" s="37">
        <f t="shared" si="20"/>
        <v>371700</v>
      </c>
      <c r="F213" s="37">
        <f t="shared" si="20"/>
        <v>8700</v>
      </c>
      <c r="G213" s="37">
        <f t="shared" si="20"/>
        <v>216400</v>
      </c>
      <c r="H213" s="37">
        <f t="shared" si="20"/>
        <v>20400</v>
      </c>
      <c r="I213" s="37">
        <f t="shared" si="20"/>
        <v>0</v>
      </c>
      <c r="K213" s="89"/>
      <c r="L213" s="89"/>
      <c r="M213" s="89"/>
    </row>
    <row r="214" spans="1:9" ht="12.75">
      <c r="A214" s="24"/>
      <c r="B214" s="24"/>
      <c r="C214" s="6" t="s">
        <v>149</v>
      </c>
      <c r="D214" s="20"/>
      <c r="E214" s="20"/>
      <c r="F214" s="59"/>
      <c r="G214" s="59"/>
      <c r="H214" s="59"/>
      <c r="I214" s="59"/>
    </row>
    <row r="215" spans="1:13" s="38" customFormat="1" ht="12.75">
      <c r="A215" s="40" t="s">
        <v>10</v>
      </c>
      <c r="B215" s="40" t="s">
        <v>11</v>
      </c>
      <c r="C215" s="41" t="s">
        <v>125</v>
      </c>
      <c r="D215" s="37">
        <f aca="true" t="shared" si="21" ref="D215:I215">D217+D218+D219+D220+D221</f>
        <v>216400</v>
      </c>
      <c r="E215" s="37">
        <f t="shared" si="21"/>
        <v>0</v>
      </c>
      <c r="F215" s="37">
        <f t="shared" si="21"/>
        <v>0</v>
      </c>
      <c r="G215" s="37">
        <f t="shared" si="21"/>
        <v>216400</v>
      </c>
      <c r="H215" s="37">
        <f t="shared" si="21"/>
        <v>20400</v>
      </c>
      <c r="I215" s="37">
        <f t="shared" si="21"/>
        <v>0</v>
      </c>
      <c r="K215" s="89"/>
      <c r="L215" s="89"/>
      <c r="M215" s="89"/>
    </row>
    <row r="216" spans="1:9" ht="12.75">
      <c r="A216" s="19"/>
      <c r="B216" s="19"/>
      <c r="C216" s="25" t="s">
        <v>8</v>
      </c>
      <c r="D216" s="20"/>
      <c r="E216" s="59"/>
      <c r="F216" s="59"/>
      <c r="G216" s="59"/>
      <c r="H216" s="59"/>
      <c r="I216" s="20"/>
    </row>
    <row r="217" spans="1:9" ht="12.75">
      <c r="A217" s="19"/>
      <c r="B217" s="19"/>
      <c r="C217" s="25" t="s">
        <v>40</v>
      </c>
      <c r="D217" s="20">
        <f>E217+G217</f>
        <v>72400</v>
      </c>
      <c r="E217" s="59"/>
      <c r="F217" s="59"/>
      <c r="G217" s="59">
        <v>72400</v>
      </c>
      <c r="H217" s="59">
        <v>20400</v>
      </c>
      <c r="I217" s="20"/>
    </row>
    <row r="218" spans="1:9" ht="12.75">
      <c r="A218" s="19"/>
      <c r="B218" s="19"/>
      <c r="C218" s="25" t="s">
        <v>236</v>
      </c>
      <c r="D218" s="20">
        <f>E218+G218</f>
        <v>70000</v>
      </c>
      <c r="E218" s="59"/>
      <c r="F218" s="59"/>
      <c r="G218" s="59">
        <v>70000</v>
      </c>
      <c r="H218" s="59"/>
      <c r="I218" s="20"/>
    </row>
    <row r="219" spans="1:9" ht="12.75">
      <c r="A219" s="19"/>
      <c r="B219" s="19"/>
      <c r="C219" s="25" t="s">
        <v>41</v>
      </c>
      <c r="D219" s="20">
        <f>E219+G219</f>
        <v>36000</v>
      </c>
      <c r="E219" s="20"/>
      <c r="F219" s="59"/>
      <c r="G219" s="59">
        <v>36000</v>
      </c>
      <c r="H219" s="59"/>
      <c r="I219" s="20"/>
    </row>
    <row r="220" spans="1:9" ht="25.5">
      <c r="A220" s="19"/>
      <c r="B220" s="19"/>
      <c r="C220" s="25" t="s">
        <v>194</v>
      </c>
      <c r="D220" s="20">
        <f>E220+G220</f>
        <v>30000</v>
      </c>
      <c r="E220" s="20"/>
      <c r="F220" s="59"/>
      <c r="G220" s="59">
        <v>30000</v>
      </c>
      <c r="H220" s="59"/>
      <c r="I220" s="20"/>
    </row>
    <row r="221" spans="1:9" ht="12.75">
      <c r="A221" s="19"/>
      <c r="B221" s="19"/>
      <c r="C221" s="25" t="s">
        <v>42</v>
      </c>
      <c r="D221" s="20">
        <f>E221+G221</f>
        <v>8000</v>
      </c>
      <c r="E221" s="20"/>
      <c r="F221" s="59"/>
      <c r="G221" s="59">
        <v>8000</v>
      </c>
      <c r="H221" s="59"/>
      <c r="I221" s="20"/>
    </row>
    <row r="222" spans="1:9" ht="12.75">
      <c r="A222" s="19"/>
      <c r="B222" s="19"/>
      <c r="C222" s="25"/>
      <c r="D222" s="20"/>
      <c r="E222" s="20"/>
      <c r="F222" s="59"/>
      <c r="G222" s="59"/>
      <c r="H222" s="59"/>
      <c r="I222" s="20"/>
    </row>
    <row r="223" spans="1:21" s="38" customFormat="1" ht="12.75">
      <c r="A223" s="40" t="s">
        <v>10</v>
      </c>
      <c r="B223" s="40" t="s">
        <v>11</v>
      </c>
      <c r="C223" s="41" t="s">
        <v>127</v>
      </c>
      <c r="D223" s="37">
        <f aca="true" t="shared" si="22" ref="D223:I223">D225+D226+D229+D227+D228</f>
        <v>371700</v>
      </c>
      <c r="E223" s="37">
        <f t="shared" si="22"/>
        <v>371700</v>
      </c>
      <c r="F223" s="37">
        <f t="shared" si="22"/>
        <v>8700</v>
      </c>
      <c r="G223" s="37">
        <f t="shared" si="22"/>
        <v>0</v>
      </c>
      <c r="H223" s="37">
        <f t="shared" si="22"/>
        <v>0</v>
      </c>
      <c r="I223" s="37">
        <f t="shared" si="22"/>
        <v>0</v>
      </c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</row>
    <row r="224" spans="1:9" ht="12.75">
      <c r="A224" s="19"/>
      <c r="B224" s="19"/>
      <c r="C224" s="25" t="s">
        <v>8</v>
      </c>
      <c r="D224" s="20"/>
      <c r="E224" s="20"/>
      <c r="F224" s="20"/>
      <c r="G224" s="59"/>
      <c r="H224" s="20"/>
      <c r="I224" s="20"/>
    </row>
    <row r="225" spans="1:9" ht="12.75">
      <c r="A225" s="19"/>
      <c r="B225" s="19"/>
      <c r="C225" s="25" t="s">
        <v>131</v>
      </c>
      <c r="D225" s="20">
        <f>E225+G225</f>
        <v>132200</v>
      </c>
      <c r="E225" s="59">
        <v>132200</v>
      </c>
      <c r="F225" s="59">
        <v>8700</v>
      </c>
      <c r="G225" s="59"/>
      <c r="H225" s="59"/>
      <c r="I225" s="20"/>
    </row>
    <row r="226" spans="1:9" ht="25.5">
      <c r="A226" s="19"/>
      <c r="B226" s="19"/>
      <c r="C226" s="25" t="s">
        <v>132</v>
      </c>
      <c r="D226" s="20">
        <f>E226+G226</f>
        <v>123500</v>
      </c>
      <c r="E226" s="59">
        <v>123500</v>
      </c>
      <c r="F226" s="59"/>
      <c r="G226" s="59"/>
      <c r="H226" s="59"/>
      <c r="I226" s="20"/>
    </row>
    <row r="227" spans="1:9" ht="13.5" customHeight="1">
      <c r="A227" s="19"/>
      <c r="B227" s="19"/>
      <c r="C227" s="25" t="s">
        <v>219</v>
      </c>
      <c r="D227" s="20">
        <f>E227+G227</f>
        <v>1000</v>
      </c>
      <c r="E227" s="59">
        <v>1000</v>
      </c>
      <c r="F227" s="59"/>
      <c r="G227" s="59"/>
      <c r="H227" s="59"/>
      <c r="I227" s="20"/>
    </row>
    <row r="228" spans="1:9" ht="12.75">
      <c r="A228" s="19"/>
      <c r="B228" s="19"/>
      <c r="C228" s="25" t="s">
        <v>220</v>
      </c>
      <c r="D228" s="20">
        <f>E228+G228</f>
        <v>7000</v>
      </c>
      <c r="E228" s="59">
        <v>7000</v>
      </c>
      <c r="F228" s="59"/>
      <c r="G228" s="59"/>
      <c r="H228" s="59"/>
      <c r="I228" s="20"/>
    </row>
    <row r="229" spans="1:9" ht="26.25" thickBot="1">
      <c r="A229" s="18"/>
      <c r="B229" s="18"/>
      <c r="C229" s="30" t="s">
        <v>237</v>
      </c>
      <c r="D229" s="65">
        <f>E229+G229</f>
        <v>108000</v>
      </c>
      <c r="E229" s="66">
        <v>108000</v>
      </c>
      <c r="F229" s="66"/>
      <c r="G229" s="66"/>
      <c r="H229" s="66"/>
      <c r="I229" s="65"/>
    </row>
    <row r="230" spans="1:9" ht="12.75">
      <c r="A230" s="14"/>
      <c r="B230" s="14"/>
      <c r="C230" s="4"/>
      <c r="D230" s="68"/>
      <c r="E230" s="80"/>
      <c r="F230" s="80"/>
      <c r="G230" s="80"/>
      <c r="H230" s="80"/>
      <c r="I230" s="68"/>
    </row>
    <row r="231" spans="1:13" s="38" customFormat="1" ht="12.75">
      <c r="A231" s="103"/>
      <c r="B231" s="103"/>
      <c r="C231" s="52" t="s">
        <v>168</v>
      </c>
      <c r="D231" s="37">
        <f aca="true" t="shared" si="23" ref="D231:I231">D233+D250</f>
        <v>627000</v>
      </c>
      <c r="E231" s="37">
        <f t="shared" si="23"/>
        <v>142200</v>
      </c>
      <c r="F231" s="37">
        <f t="shared" si="23"/>
        <v>10200</v>
      </c>
      <c r="G231" s="37">
        <f t="shared" si="23"/>
        <v>484800</v>
      </c>
      <c r="H231" s="37">
        <f t="shared" si="23"/>
        <v>88800</v>
      </c>
      <c r="I231" s="37">
        <f t="shared" si="23"/>
        <v>0</v>
      </c>
      <c r="K231" s="89"/>
      <c r="L231" s="89"/>
      <c r="M231" s="89"/>
    </row>
    <row r="232" spans="1:9" ht="12.75">
      <c r="A232" s="19"/>
      <c r="B232" s="19"/>
      <c r="C232" s="6" t="s">
        <v>8</v>
      </c>
      <c r="D232" s="20"/>
      <c r="E232" s="59"/>
      <c r="F232" s="59"/>
      <c r="G232" s="59"/>
      <c r="H232" s="59"/>
      <c r="I232" s="20"/>
    </row>
    <row r="233" spans="1:13" s="38" customFormat="1" ht="12.75">
      <c r="A233" s="40" t="s">
        <v>10</v>
      </c>
      <c r="B233" s="40" t="s">
        <v>11</v>
      </c>
      <c r="C233" s="41" t="s">
        <v>125</v>
      </c>
      <c r="D233" s="37">
        <f aca="true" t="shared" si="24" ref="D233:I233">D235+D236+D237+D238+D239+D240+D241+D242+D243+D244+D245+D246+D247+D248</f>
        <v>484800</v>
      </c>
      <c r="E233" s="37">
        <f t="shared" si="24"/>
        <v>0</v>
      </c>
      <c r="F233" s="37">
        <f t="shared" si="24"/>
        <v>0</v>
      </c>
      <c r="G233" s="37">
        <f t="shared" si="24"/>
        <v>484800</v>
      </c>
      <c r="H233" s="37">
        <f t="shared" si="24"/>
        <v>88800</v>
      </c>
      <c r="I233" s="37">
        <f t="shared" si="24"/>
        <v>0</v>
      </c>
      <c r="K233" s="89"/>
      <c r="L233" s="89"/>
      <c r="M233" s="89"/>
    </row>
    <row r="234" spans="1:9" ht="12.75">
      <c r="A234" s="19"/>
      <c r="B234" s="19"/>
      <c r="C234" s="25" t="s">
        <v>8</v>
      </c>
      <c r="D234" s="20"/>
      <c r="E234" s="59"/>
      <c r="F234" s="59"/>
      <c r="G234" s="59"/>
      <c r="H234" s="59"/>
      <c r="I234" s="20"/>
    </row>
    <row r="235" spans="1:9" ht="12.75">
      <c r="A235" s="19"/>
      <c r="B235" s="19"/>
      <c r="C235" s="25" t="s">
        <v>43</v>
      </c>
      <c r="D235" s="20">
        <f aca="true" t="shared" si="25" ref="D235:D248">E235+G235</f>
        <v>44100</v>
      </c>
      <c r="E235" s="20"/>
      <c r="F235" s="20"/>
      <c r="G235" s="59">
        <v>44100</v>
      </c>
      <c r="H235" s="20">
        <v>13100</v>
      </c>
      <c r="I235" s="20"/>
    </row>
    <row r="236" spans="1:9" ht="12.75">
      <c r="A236" s="19"/>
      <c r="B236" s="19"/>
      <c r="C236" s="25" t="s">
        <v>213</v>
      </c>
      <c r="D236" s="20">
        <f t="shared" si="25"/>
        <v>140400</v>
      </c>
      <c r="E236" s="20"/>
      <c r="F236" s="20"/>
      <c r="G236" s="59">
        <v>140400</v>
      </c>
      <c r="H236" s="20">
        <v>20400</v>
      </c>
      <c r="I236" s="20"/>
    </row>
    <row r="237" spans="1:9" ht="12.75">
      <c r="A237" s="19"/>
      <c r="B237" s="19"/>
      <c r="C237" s="25" t="s">
        <v>44</v>
      </c>
      <c r="D237" s="20">
        <f t="shared" si="25"/>
        <v>22700</v>
      </c>
      <c r="E237" s="20"/>
      <c r="F237" s="20"/>
      <c r="G237" s="59">
        <v>22700</v>
      </c>
      <c r="H237" s="20">
        <v>10200</v>
      </c>
      <c r="I237" s="20"/>
    </row>
    <row r="238" spans="1:9" ht="12.75">
      <c r="A238" s="19"/>
      <c r="B238" s="19"/>
      <c r="C238" s="25" t="s">
        <v>45</v>
      </c>
      <c r="D238" s="20">
        <f t="shared" si="25"/>
        <v>61900</v>
      </c>
      <c r="E238" s="20"/>
      <c r="F238" s="20"/>
      <c r="G238" s="59">
        <v>61900</v>
      </c>
      <c r="H238" s="20">
        <v>20400</v>
      </c>
      <c r="I238" s="20"/>
    </row>
    <row r="239" spans="1:9" ht="12.75">
      <c r="A239" s="19"/>
      <c r="B239" s="19"/>
      <c r="C239" s="25" t="s">
        <v>46</v>
      </c>
      <c r="D239" s="20">
        <f t="shared" si="25"/>
        <v>17700</v>
      </c>
      <c r="E239" s="20"/>
      <c r="F239" s="20"/>
      <c r="G239" s="59">
        <v>17700</v>
      </c>
      <c r="H239" s="20">
        <v>8700</v>
      </c>
      <c r="I239" s="20"/>
    </row>
    <row r="240" spans="1:9" ht="12.75">
      <c r="A240" s="19"/>
      <c r="B240" s="19"/>
      <c r="C240" s="25" t="s">
        <v>47</v>
      </c>
      <c r="D240" s="20">
        <f t="shared" si="25"/>
        <v>46000</v>
      </c>
      <c r="E240" s="20"/>
      <c r="F240" s="20"/>
      <c r="G240" s="59">
        <v>46000</v>
      </c>
      <c r="H240" s="20">
        <v>16000</v>
      </c>
      <c r="I240" s="20"/>
    </row>
    <row r="241" spans="1:9" ht="12.75">
      <c r="A241" s="19"/>
      <c r="B241" s="19"/>
      <c r="C241" s="25" t="s">
        <v>48</v>
      </c>
      <c r="D241" s="20">
        <f t="shared" si="25"/>
        <v>6000</v>
      </c>
      <c r="E241" s="20"/>
      <c r="F241" s="20"/>
      <c r="G241" s="59">
        <v>6000</v>
      </c>
      <c r="H241" s="20"/>
      <c r="I241" s="20"/>
    </row>
    <row r="242" spans="1:9" ht="12.75">
      <c r="A242" s="19"/>
      <c r="B242" s="19"/>
      <c r="C242" s="25" t="s">
        <v>49</v>
      </c>
      <c r="D242" s="20">
        <f t="shared" si="25"/>
        <v>15000</v>
      </c>
      <c r="E242" s="20"/>
      <c r="F242" s="20"/>
      <c r="G242" s="59">
        <v>15000</v>
      </c>
      <c r="H242" s="20"/>
      <c r="I242" s="20"/>
    </row>
    <row r="243" spans="1:9" ht="12.75">
      <c r="A243" s="19"/>
      <c r="B243" s="19"/>
      <c r="C243" s="25" t="s">
        <v>50</v>
      </c>
      <c r="D243" s="20">
        <f t="shared" si="25"/>
        <v>7000</v>
      </c>
      <c r="E243" s="20"/>
      <c r="F243" s="20"/>
      <c r="G243" s="59">
        <v>7000</v>
      </c>
      <c r="H243" s="20"/>
      <c r="I243" s="20"/>
    </row>
    <row r="244" spans="1:9" ht="12.75">
      <c r="A244" s="19"/>
      <c r="B244" s="19"/>
      <c r="C244" s="25" t="s">
        <v>51</v>
      </c>
      <c r="D244" s="20">
        <f t="shared" si="25"/>
        <v>24000</v>
      </c>
      <c r="E244" s="20"/>
      <c r="F244" s="20"/>
      <c r="G244" s="59">
        <v>24000</v>
      </c>
      <c r="H244" s="20"/>
      <c r="I244" s="20"/>
    </row>
    <row r="245" spans="1:9" ht="12.75">
      <c r="A245" s="19"/>
      <c r="B245" s="19"/>
      <c r="C245" s="25" t="s">
        <v>52</v>
      </c>
      <c r="D245" s="20">
        <f t="shared" si="25"/>
        <v>17000</v>
      </c>
      <c r="E245" s="20"/>
      <c r="F245" s="20"/>
      <c r="G245" s="59">
        <v>17000</v>
      </c>
      <c r="H245" s="20"/>
      <c r="I245" s="20"/>
    </row>
    <row r="246" spans="1:9" ht="12.75">
      <c r="A246" s="19"/>
      <c r="B246" s="19"/>
      <c r="C246" s="25" t="s">
        <v>53</v>
      </c>
      <c r="D246" s="20">
        <f t="shared" si="25"/>
        <v>43000</v>
      </c>
      <c r="E246" s="20"/>
      <c r="F246" s="20"/>
      <c r="G246" s="59">
        <v>43000</v>
      </c>
      <c r="H246" s="20"/>
      <c r="I246" s="20"/>
    </row>
    <row r="247" spans="1:9" ht="12.75">
      <c r="A247" s="19"/>
      <c r="B247" s="19"/>
      <c r="C247" s="25" t="s">
        <v>133</v>
      </c>
      <c r="D247" s="20">
        <f t="shared" si="25"/>
        <v>30000</v>
      </c>
      <c r="E247" s="20"/>
      <c r="F247" s="20"/>
      <c r="G247" s="59">
        <v>30000</v>
      </c>
      <c r="H247" s="20"/>
      <c r="I247" s="20"/>
    </row>
    <row r="248" spans="1:9" ht="12.75">
      <c r="A248" s="19"/>
      <c r="B248" s="19"/>
      <c r="C248" s="25" t="s">
        <v>192</v>
      </c>
      <c r="D248" s="20">
        <f t="shared" si="25"/>
        <v>10000</v>
      </c>
      <c r="E248" s="20"/>
      <c r="F248" s="20"/>
      <c r="G248" s="59">
        <v>10000</v>
      </c>
      <c r="H248" s="20"/>
      <c r="I248" s="20"/>
    </row>
    <row r="249" spans="1:9" ht="12.75">
      <c r="A249" s="19"/>
      <c r="B249" s="19"/>
      <c r="C249" s="25"/>
      <c r="D249" s="20"/>
      <c r="E249" s="20"/>
      <c r="F249" s="20"/>
      <c r="G249" s="59"/>
      <c r="H249" s="20"/>
      <c r="I249" s="20"/>
    </row>
    <row r="250" spans="1:13" s="38" customFormat="1" ht="12.75">
      <c r="A250" s="40" t="s">
        <v>10</v>
      </c>
      <c r="B250" s="40" t="s">
        <v>11</v>
      </c>
      <c r="C250" s="41" t="s">
        <v>127</v>
      </c>
      <c r="D250" s="37">
        <f>D252+D253+D254</f>
        <v>142200</v>
      </c>
      <c r="E250" s="37">
        <f>E252+E253+E254</f>
        <v>142200</v>
      </c>
      <c r="F250" s="37">
        <f>F252+F253+F254</f>
        <v>10200</v>
      </c>
      <c r="G250" s="37">
        <f>G252+G254</f>
        <v>0</v>
      </c>
      <c r="H250" s="37">
        <f>H252+H254</f>
        <v>0</v>
      </c>
      <c r="I250" s="37">
        <f>I252+I254</f>
        <v>0</v>
      </c>
      <c r="K250" s="89"/>
      <c r="L250" s="89"/>
      <c r="M250" s="89"/>
    </row>
    <row r="251" spans="1:9" ht="12.75">
      <c r="A251" s="19"/>
      <c r="B251" s="19"/>
      <c r="C251" s="25" t="s">
        <v>8</v>
      </c>
      <c r="D251" s="20"/>
      <c r="E251" s="20"/>
      <c r="F251" s="20"/>
      <c r="G251" s="59"/>
      <c r="H251" s="20"/>
      <c r="I251" s="20"/>
    </row>
    <row r="252" spans="1:9" ht="25.5">
      <c r="A252" s="19"/>
      <c r="B252" s="19"/>
      <c r="C252" s="25" t="s">
        <v>238</v>
      </c>
      <c r="D252" s="20">
        <f>E252+G252</f>
        <v>90000</v>
      </c>
      <c r="E252" s="20">
        <v>90000</v>
      </c>
      <c r="F252" s="20"/>
      <c r="G252" s="59"/>
      <c r="H252" s="20"/>
      <c r="I252" s="20"/>
    </row>
    <row r="253" spans="1:9" ht="25.5">
      <c r="A253" s="19"/>
      <c r="B253" s="19"/>
      <c r="C253" s="25" t="s">
        <v>239</v>
      </c>
      <c r="D253" s="20">
        <f>E253+G253</f>
        <v>12000</v>
      </c>
      <c r="E253" s="20">
        <v>12000</v>
      </c>
      <c r="F253" s="20"/>
      <c r="G253" s="59"/>
      <c r="H253" s="20"/>
      <c r="I253" s="20"/>
    </row>
    <row r="254" spans="1:9" ht="26.25" thickBot="1">
      <c r="A254" s="18"/>
      <c r="B254" s="18"/>
      <c r="C254" s="30" t="s">
        <v>153</v>
      </c>
      <c r="D254" s="65">
        <f>E254+G254</f>
        <v>40200</v>
      </c>
      <c r="E254" s="65">
        <v>40200</v>
      </c>
      <c r="F254" s="65">
        <v>10200</v>
      </c>
      <c r="G254" s="66"/>
      <c r="H254" s="65">
        <v>0</v>
      </c>
      <c r="I254" s="65"/>
    </row>
    <row r="255" spans="1:9" ht="12.75">
      <c r="A255" s="14"/>
      <c r="B255" s="14"/>
      <c r="C255" s="108"/>
      <c r="D255" s="68"/>
      <c r="E255" s="67"/>
      <c r="F255" s="106"/>
      <c r="G255" s="80"/>
      <c r="H255" s="68"/>
      <c r="I255" s="68"/>
    </row>
    <row r="256" spans="1:13" s="38" customFormat="1" ht="12.75">
      <c r="A256" s="103"/>
      <c r="B256" s="103"/>
      <c r="C256" s="107" t="s">
        <v>169</v>
      </c>
      <c r="D256" s="37">
        <f aca="true" t="shared" si="26" ref="D256:I256">D258+D274</f>
        <v>460000</v>
      </c>
      <c r="E256" s="31">
        <f t="shared" si="26"/>
        <v>27000</v>
      </c>
      <c r="F256" s="37">
        <f t="shared" si="26"/>
        <v>0</v>
      </c>
      <c r="G256" s="37">
        <f t="shared" si="26"/>
        <v>433000</v>
      </c>
      <c r="H256" s="37">
        <f t="shared" si="26"/>
        <v>183000</v>
      </c>
      <c r="I256" s="37">
        <f t="shared" si="26"/>
        <v>0</v>
      </c>
      <c r="K256" s="89"/>
      <c r="L256" s="89"/>
      <c r="M256" s="89"/>
    </row>
    <row r="257" spans="1:9" ht="13.5" thickBot="1">
      <c r="A257" s="19"/>
      <c r="B257" s="19"/>
      <c r="C257" s="94" t="s">
        <v>8</v>
      </c>
      <c r="D257" s="20"/>
      <c r="E257" s="26"/>
      <c r="F257" s="22"/>
      <c r="G257" s="59"/>
      <c r="H257" s="20"/>
      <c r="I257" s="20"/>
    </row>
    <row r="258" spans="1:13" s="90" customFormat="1" ht="13.5" thickBot="1">
      <c r="A258" s="40" t="s">
        <v>10</v>
      </c>
      <c r="B258" s="40" t="s">
        <v>11</v>
      </c>
      <c r="C258" s="88" t="s">
        <v>125</v>
      </c>
      <c r="D258" s="37">
        <f aca="true" t="shared" si="27" ref="D258:I258">D260+D261+D262+D263+D264+D265+D266+D267+D268+D269+D270+D271+D272</f>
        <v>433000</v>
      </c>
      <c r="E258" s="37">
        <f t="shared" si="27"/>
        <v>0</v>
      </c>
      <c r="F258" s="37">
        <f t="shared" si="27"/>
        <v>0</v>
      </c>
      <c r="G258" s="37">
        <f t="shared" si="27"/>
        <v>433000</v>
      </c>
      <c r="H258" s="37">
        <f t="shared" si="27"/>
        <v>183000</v>
      </c>
      <c r="I258" s="37">
        <f t="shared" si="27"/>
        <v>0</v>
      </c>
      <c r="K258" s="89"/>
      <c r="L258" s="89"/>
      <c r="M258" s="89"/>
    </row>
    <row r="259" spans="1:9" ht="12.75">
      <c r="A259" s="19"/>
      <c r="B259" s="19"/>
      <c r="C259" s="87" t="s">
        <v>8</v>
      </c>
      <c r="D259" s="20"/>
      <c r="E259" s="69"/>
      <c r="F259" s="59"/>
      <c r="G259" s="59"/>
      <c r="H259" s="59"/>
      <c r="I259" s="20"/>
    </row>
    <row r="260" spans="1:9" ht="12.75">
      <c r="A260" s="19"/>
      <c r="B260" s="19"/>
      <c r="C260" s="87" t="s">
        <v>54</v>
      </c>
      <c r="D260" s="20">
        <f aca="true" t="shared" si="28" ref="D260:D272">E260+G260</f>
        <v>57900</v>
      </c>
      <c r="E260" s="69"/>
      <c r="F260" s="59"/>
      <c r="G260" s="59">
        <v>57900</v>
      </c>
      <c r="H260" s="59">
        <v>20900</v>
      </c>
      <c r="I260" s="20"/>
    </row>
    <row r="261" spans="1:9" ht="12.75">
      <c r="A261" s="19"/>
      <c r="B261" s="19"/>
      <c r="C261" s="87" t="s">
        <v>55</v>
      </c>
      <c r="D261" s="20">
        <f t="shared" si="28"/>
        <v>38300</v>
      </c>
      <c r="E261" s="69"/>
      <c r="F261" s="59"/>
      <c r="G261" s="59">
        <v>38300</v>
      </c>
      <c r="H261" s="59">
        <v>13300</v>
      </c>
      <c r="I261" s="20"/>
    </row>
    <row r="262" spans="1:9" ht="12.75">
      <c r="A262" s="19"/>
      <c r="B262" s="19"/>
      <c r="C262" s="87" t="s">
        <v>56</v>
      </c>
      <c r="D262" s="20">
        <f t="shared" si="28"/>
        <v>35500</v>
      </c>
      <c r="E262" s="69"/>
      <c r="F262" s="59"/>
      <c r="G262" s="59">
        <v>35500</v>
      </c>
      <c r="H262" s="59">
        <v>8500</v>
      </c>
      <c r="I262" s="20"/>
    </row>
    <row r="263" spans="1:9" ht="25.5">
      <c r="A263" s="19"/>
      <c r="B263" s="19"/>
      <c r="C263" s="87" t="s">
        <v>197</v>
      </c>
      <c r="D263" s="20">
        <f t="shared" si="28"/>
        <v>16700</v>
      </c>
      <c r="E263" s="69"/>
      <c r="F263" s="59"/>
      <c r="G263" s="59">
        <v>16700</v>
      </c>
      <c r="H263" s="59"/>
      <c r="I263" s="20"/>
    </row>
    <row r="264" spans="1:9" ht="12.75">
      <c r="A264" s="19"/>
      <c r="B264" s="19"/>
      <c r="C264" s="87" t="s">
        <v>134</v>
      </c>
      <c r="D264" s="20">
        <f t="shared" si="28"/>
        <v>37000</v>
      </c>
      <c r="E264" s="69"/>
      <c r="F264" s="59"/>
      <c r="G264" s="59">
        <v>37000</v>
      </c>
      <c r="H264" s="59">
        <v>27000</v>
      </c>
      <c r="I264" s="20"/>
    </row>
    <row r="265" spans="1:9" ht="12.75">
      <c r="A265" s="19"/>
      <c r="B265" s="19"/>
      <c r="C265" s="87" t="s">
        <v>57</v>
      </c>
      <c r="D265" s="20">
        <f t="shared" si="28"/>
        <v>29600</v>
      </c>
      <c r="E265" s="69"/>
      <c r="F265" s="59"/>
      <c r="G265" s="59">
        <v>29600</v>
      </c>
      <c r="H265" s="59">
        <v>13300</v>
      </c>
      <c r="I265" s="20"/>
    </row>
    <row r="266" spans="1:9" ht="12.75">
      <c r="A266" s="19"/>
      <c r="B266" s="19"/>
      <c r="C266" s="87" t="s">
        <v>58</v>
      </c>
      <c r="D266" s="20">
        <f t="shared" si="28"/>
        <v>38500</v>
      </c>
      <c r="E266" s="69"/>
      <c r="F266" s="59"/>
      <c r="G266" s="59">
        <v>38500</v>
      </c>
      <c r="H266" s="59">
        <v>26400</v>
      </c>
      <c r="I266" s="20"/>
    </row>
    <row r="267" spans="1:9" ht="12.75">
      <c r="A267" s="19"/>
      <c r="B267" s="19"/>
      <c r="C267" s="87" t="s">
        <v>59</v>
      </c>
      <c r="D267" s="20">
        <f t="shared" si="28"/>
        <v>42800</v>
      </c>
      <c r="E267" s="69"/>
      <c r="F267" s="59"/>
      <c r="G267" s="59">
        <v>42800</v>
      </c>
      <c r="H267" s="59">
        <v>20400</v>
      </c>
      <c r="I267" s="20"/>
    </row>
    <row r="268" spans="1:9" ht="12.75">
      <c r="A268" s="19"/>
      <c r="B268" s="19"/>
      <c r="C268" s="87" t="s">
        <v>60</v>
      </c>
      <c r="D268" s="20">
        <f t="shared" si="28"/>
        <v>29600</v>
      </c>
      <c r="E268" s="69"/>
      <c r="F268" s="59"/>
      <c r="G268" s="59">
        <v>29600</v>
      </c>
      <c r="H268" s="59">
        <v>13300</v>
      </c>
      <c r="I268" s="20"/>
    </row>
    <row r="269" spans="1:9" ht="12.75">
      <c r="A269" s="19"/>
      <c r="B269" s="19"/>
      <c r="C269" s="87" t="s">
        <v>61</v>
      </c>
      <c r="D269" s="20">
        <f t="shared" si="28"/>
        <v>28700</v>
      </c>
      <c r="E269" s="69"/>
      <c r="F269" s="59"/>
      <c r="G269" s="59">
        <v>28700</v>
      </c>
      <c r="H269" s="59">
        <v>13300</v>
      </c>
      <c r="I269" s="20"/>
    </row>
    <row r="270" spans="1:9" ht="12.75">
      <c r="A270" s="19"/>
      <c r="B270" s="19"/>
      <c r="C270" s="87" t="s">
        <v>240</v>
      </c>
      <c r="D270" s="20">
        <f t="shared" si="28"/>
        <v>35500</v>
      </c>
      <c r="E270" s="69"/>
      <c r="F270" s="59"/>
      <c r="G270" s="59">
        <v>35500</v>
      </c>
      <c r="H270" s="59">
        <v>13300</v>
      </c>
      <c r="I270" s="20"/>
    </row>
    <row r="271" spans="1:9" ht="12.75">
      <c r="A271" s="19"/>
      <c r="B271" s="19"/>
      <c r="C271" s="87" t="s">
        <v>62</v>
      </c>
      <c r="D271" s="20">
        <f t="shared" si="28"/>
        <v>37900</v>
      </c>
      <c r="E271" s="69"/>
      <c r="F271" s="59"/>
      <c r="G271" s="59">
        <v>37900</v>
      </c>
      <c r="H271" s="59">
        <v>13300</v>
      </c>
      <c r="I271" s="20"/>
    </row>
    <row r="272" spans="1:9" ht="12.75">
      <c r="A272" s="19"/>
      <c r="B272" s="19"/>
      <c r="C272" s="87" t="s">
        <v>135</v>
      </c>
      <c r="D272" s="20">
        <f t="shared" si="28"/>
        <v>5000</v>
      </c>
      <c r="E272" s="69"/>
      <c r="F272" s="59"/>
      <c r="G272" s="59">
        <v>5000</v>
      </c>
      <c r="H272" s="59"/>
      <c r="I272" s="20"/>
    </row>
    <row r="273" spans="1:9" ht="12.75">
      <c r="A273" s="19"/>
      <c r="B273" s="19"/>
      <c r="C273" s="87"/>
      <c r="D273" s="20"/>
      <c r="E273" s="69"/>
      <c r="F273" s="59"/>
      <c r="G273" s="59"/>
      <c r="H273" s="59"/>
      <c r="I273" s="20"/>
    </row>
    <row r="274" spans="1:13" s="38" customFormat="1" ht="12.75">
      <c r="A274" s="40" t="s">
        <v>10</v>
      </c>
      <c r="B274" s="40" t="s">
        <v>11</v>
      </c>
      <c r="C274" s="88" t="s">
        <v>127</v>
      </c>
      <c r="D274" s="37">
        <f aca="true" t="shared" si="29" ref="D274:I274">D276</f>
        <v>27000</v>
      </c>
      <c r="E274" s="31">
        <f t="shared" si="29"/>
        <v>27000</v>
      </c>
      <c r="F274" s="37">
        <f t="shared" si="29"/>
        <v>0</v>
      </c>
      <c r="G274" s="37">
        <f t="shared" si="29"/>
        <v>0</v>
      </c>
      <c r="H274" s="37">
        <f t="shared" si="29"/>
        <v>0</v>
      </c>
      <c r="I274" s="37">
        <f t="shared" si="29"/>
        <v>0</v>
      </c>
      <c r="K274" s="89"/>
      <c r="L274" s="89"/>
      <c r="M274" s="89"/>
    </row>
    <row r="275" spans="1:9" ht="12.75">
      <c r="A275" s="19"/>
      <c r="B275" s="19"/>
      <c r="C275" s="87" t="s">
        <v>8</v>
      </c>
      <c r="D275" s="20"/>
      <c r="E275" s="26"/>
      <c r="F275" s="20"/>
      <c r="G275" s="59"/>
      <c r="H275" s="20"/>
      <c r="I275" s="20"/>
    </row>
    <row r="276" spans="1:9" ht="13.5" thickBot="1">
      <c r="A276" s="19"/>
      <c r="B276" s="18"/>
      <c r="C276" s="87" t="s">
        <v>63</v>
      </c>
      <c r="D276" s="65">
        <f>E276+G276</f>
        <v>27000</v>
      </c>
      <c r="E276" s="69">
        <v>27000</v>
      </c>
      <c r="F276" s="66"/>
      <c r="G276" s="59"/>
      <c r="H276" s="66"/>
      <c r="I276" s="20"/>
    </row>
    <row r="277" spans="1:9" ht="12.75">
      <c r="A277" s="14"/>
      <c r="B277" s="14"/>
      <c r="C277" s="4"/>
      <c r="D277" s="68"/>
      <c r="E277" s="80"/>
      <c r="F277" s="80"/>
      <c r="G277" s="80"/>
      <c r="H277" s="80"/>
      <c r="I277" s="68"/>
    </row>
    <row r="278" spans="1:13" s="38" customFormat="1" ht="12.75">
      <c r="A278" s="103"/>
      <c r="B278" s="103"/>
      <c r="C278" s="52" t="s">
        <v>114</v>
      </c>
      <c r="D278" s="37">
        <f aca="true" t="shared" si="30" ref="D278:I278">D280+D292+D300</f>
        <v>1292100</v>
      </c>
      <c r="E278" s="37">
        <f t="shared" si="30"/>
        <v>977000</v>
      </c>
      <c r="F278" s="37">
        <f t="shared" si="30"/>
        <v>13300</v>
      </c>
      <c r="G278" s="37">
        <f t="shared" si="30"/>
        <v>315100</v>
      </c>
      <c r="H278" s="37">
        <f t="shared" si="30"/>
        <v>50500</v>
      </c>
      <c r="I278" s="37">
        <f t="shared" si="30"/>
        <v>0</v>
      </c>
      <c r="K278" s="89"/>
      <c r="L278" s="89"/>
      <c r="M278" s="89"/>
    </row>
    <row r="279" spans="1:9" ht="12.75">
      <c r="A279" s="19"/>
      <c r="B279" s="19"/>
      <c r="C279" s="6" t="s">
        <v>129</v>
      </c>
      <c r="D279" s="20"/>
      <c r="E279" s="59"/>
      <c r="F279" s="59"/>
      <c r="G279" s="59"/>
      <c r="H279" s="59"/>
      <c r="I279" s="20"/>
    </row>
    <row r="280" spans="1:15" s="38" customFormat="1" ht="13.5" customHeight="1">
      <c r="A280" s="40" t="s">
        <v>10</v>
      </c>
      <c r="B280" s="40" t="s">
        <v>11</v>
      </c>
      <c r="C280" s="41" t="s">
        <v>125</v>
      </c>
      <c r="D280" s="37">
        <f aca="true" t="shared" si="31" ref="D280:I280">D281+D282+D283+D284+D285+D286+D287+D288+D289+D290</f>
        <v>315100</v>
      </c>
      <c r="E280" s="37">
        <f t="shared" si="31"/>
        <v>0</v>
      </c>
      <c r="F280" s="37">
        <f t="shared" si="31"/>
        <v>0</v>
      </c>
      <c r="G280" s="37">
        <f t="shared" si="31"/>
        <v>315100</v>
      </c>
      <c r="H280" s="37">
        <f t="shared" si="31"/>
        <v>50500</v>
      </c>
      <c r="I280" s="37">
        <f t="shared" si="31"/>
        <v>0</v>
      </c>
      <c r="J280" s="31"/>
      <c r="K280" s="31"/>
      <c r="L280" s="31"/>
      <c r="M280" s="31"/>
      <c r="N280" s="31"/>
      <c r="O280" s="31"/>
    </row>
    <row r="281" spans="1:9" ht="12.75">
      <c r="A281" s="19"/>
      <c r="B281" s="19"/>
      <c r="C281" s="25" t="s">
        <v>8</v>
      </c>
      <c r="D281" s="20"/>
      <c r="E281" s="59"/>
      <c r="F281" s="59"/>
      <c r="G281" s="59"/>
      <c r="H281" s="59"/>
      <c r="I281" s="20"/>
    </row>
    <row r="282" spans="1:9" ht="12.75">
      <c r="A282" s="19"/>
      <c r="B282" s="19"/>
      <c r="C282" s="25" t="s">
        <v>64</v>
      </c>
      <c r="D282" s="20">
        <f aca="true" t="shared" si="32" ref="D282:D290">E282+G282</f>
        <v>32300</v>
      </c>
      <c r="E282" s="59"/>
      <c r="F282" s="59"/>
      <c r="G282" s="59">
        <v>32300</v>
      </c>
      <c r="H282" s="59">
        <v>7300</v>
      </c>
      <c r="I282" s="20"/>
    </row>
    <row r="283" spans="1:9" ht="12.75">
      <c r="A283" s="19"/>
      <c r="B283" s="19"/>
      <c r="C283" s="25" t="s">
        <v>65</v>
      </c>
      <c r="D283" s="20">
        <f t="shared" si="32"/>
        <v>35600</v>
      </c>
      <c r="E283" s="59"/>
      <c r="F283" s="59"/>
      <c r="G283" s="59">
        <v>35600</v>
      </c>
      <c r="H283" s="59">
        <v>5600</v>
      </c>
      <c r="I283" s="20"/>
    </row>
    <row r="284" spans="1:9" ht="12.75">
      <c r="A284" s="19"/>
      <c r="B284" s="19"/>
      <c r="C284" s="25" t="s">
        <v>66</v>
      </c>
      <c r="D284" s="20">
        <f t="shared" si="32"/>
        <v>44600</v>
      </c>
      <c r="E284" s="59"/>
      <c r="F284" s="59"/>
      <c r="G284" s="59">
        <v>44600</v>
      </c>
      <c r="H284" s="59">
        <v>13100</v>
      </c>
      <c r="I284" s="20"/>
    </row>
    <row r="285" spans="1:9" ht="12.75">
      <c r="A285" s="19"/>
      <c r="B285" s="19"/>
      <c r="C285" s="25" t="s">
        <v>67</v>
      </c>
      <c r="D285" s="20">
        <f t="shared" si="32"/>
        <v>37300</v>
      </c>
      <c r="E285" s="59"/>
      <c r="F285" s="59"/>
      <c r="G285" s="59">
        <v>37300</v>
      </c>
      <c r="H285" s="59">
        <v>7300</v>
      </c>
      <c r="I285" s="20"/>
    </row>
    <row r="286" spans="1:9" ht="13.5" customHeight="1">
      <c r="A286" s="19"/>
      <c r="B286" s="19"/>
      <c r="C286" s="25" t="s">
        <v>191</v>
      </c>
      <c r="D286" s="20">
        <f t="shared" si="32"/>
        <v>40200</v>
      </c>
      <c r="E286" s="59"/>
      <c r="F286" s="59"/>
      <c r="G286" s="59">
        <v>40200</v>
      </c>
      <c r="H286" s="59">
        <v>10200</v>
      </c>
      <c r="I286" s="20"/>
    </row>
    <row r="287" spans="1:9" ht="25.5">
      <c r="A287" s="19"/>
      <c r="B287" s="19"/>
      <c r="C287" s="25" t="s">
        <v>136</v>
      </c>
      <c r="D287" s="20">
        <f t="shared" si="32"/>
        <v>40000</v>
      </c>
      <c r="E287" s="59"/>
      <c r="F287" s="59"/>
      <c r="G287" s="59">
        <v>40000</v>
      </c>
      <c r="H287" s="59">
        <v>7000</v>
      </c>
      <c r="I287" s="20"/>
    </row>
    <row r="288" spans="1:9" ht="12.75">
      <c r="A288" s="19"/>
      <c r="B288" s="19"/>
      <c r="C288" s="25" t="s">
        <v>70</v>
      </c>
      <c r="D288" s="20">
        <f t="shared" si="32"/>
        <v>35000</v>
      </c>
      <c r="E288" s="59"/>
      <c r="F288" s="59"/>
      <c r="G288" s="59">
        <v>35000</v>
      </c>
      <c r="H288" s="59"/>
      <c r="I288" s="20"/>
    </row>
    <row r="289" spans="1:9" ht="12.75">
      <c r="A289" s="19"/>
      <c r="B289" s="19"/>
      <c r="C289" s="25" t="s">
        <v>71</v>
      </c>
      <c r="D289" s="20">
        <f t="shared" si="32"/>
        <v>35000</v>
      </c>
      <c r="E289" s="59"/>
      <c r="F289" s="59"/>
      <c r="G289" s="59">
        <v>35000</v>
      </c>
      <c r="H289" s="59"/>
      <c r="I289" s="20"/>
    </row>
    <row r="290" spans="1:9" ht="12.75">
      <c r="A290" s="19"/>
      <c r="B290" s="19"/>
      <c r="C290" s="25" t="s">
        <v>72</v>
      </c>
      <c r="D290" s="20">
        <f t="shared" si="32"/>
        <v>15100</v>
      </c>
      <c r="E290" s="59"/>
      <c r="F290" s="59"/>
      <c r="G290" s="59">
        <v>15100</v>
      </c>
      <c r="H290" s="59"/>
      <c r="I290" s="20"/>
    </row>
    <row r="291" spans="1:9" ht="12.75">
      <c r="A291" s="19"/>
      <c r="B291" s="19"/>
      <c r="C291" s="25"/>
      <c r="D291" s="20"/>
      <c r="E291" s="59"/>
      <c r="F291" s="59"/>
      <c r="G291" s="59"/>
      <c r="H291" s="59"/>
      <c r="I291" s="20"/>
    </row>
    <row r="292" spans="1:13" s="38" customFormat="1" ht="12.75">
      <c r="A292" s="40" t="s">
        <v>10</v>
      </c>
      <c r="B292" s="40" t="s">
        <v>11</v>
      </c>
      <c r="C292" s="41" t="s">
        <v>127</v>
      </c>
      <c r="D292" s="37">
        <f aca="true" t="shared" si="33" ref="D292:I292">D294+D295+D296+D297+D298</f>
        <v>394000</v>
      </c>
      <c r="E292" s="37">
        <f t="shared" si="33"/>
        <v>394000</v>
      </c>
      <c r="F292" s="37">
        <f t="shared" si="33"/>
        <v>13300</v>
      </c>
      <c r="G292" s="37">
        <f t="shared" si="33"/>
        <v>0</v>
      </c>
      <c r="H292" s="37">
        <f t="shared" si="33"/>
        <v>0</v>
      </c>
      <c r="I292" s="37">
        <f t="shared" si="33"/>
        <v>0</v>
      </c>
      <c r="K292" s="89"/>
      <c r="L292" s="89"/>
      <c r="M292" s="89"/>
    </row>
    <row r="293" spans="1:9" ht="12.75">
      <c r="A293" s="19"/>
      <c r="B293" s="19"/>
      <c r="C293" s="25" t="s">
        <v>8</v>
      </c>
      <c r="D293" s="20"/>
      <c r="E293" s="20"/>
      <c r="F293" s="20"/>
      <c r="G293" s="59"/>
      <c r="H293" s="20"/>
      <c r="I293" s="20"/>
    </row>
    <row r="294" spans="1:9" ht="25.5">
      <c r="A294" s="19"/>
      <c r="B294" s="19"/>
      <c r="C294" s="25" t="s">
        <v>156</v>
      </c>
      <c r="D294" s="20">
        <f>E294+G294</f>
        <v>51500</v>
      </c>
      <c r="E294" s="59">
        <v>51500</v>
      </c>
      <c r="F294" s="59"/>
      <c r="G294" s="59"/>
      <c r="H294" s="59"/>
      <c r="I294" s="20"/>
    </row>
    <row r="295" spans="1:9" ht="12.75">
      <c r="A295" s="19"/>
      <c r="B295" s="19"/>
      <c r="C295" s="25" t="s">
        <v>69</v>
      </c>
      <c r="D295" s="20">
        <f>E295+G295</f>
        <v>186000</v>
      </c>
      <c r="E295" s="59">
        <v>186000</v>
      </c>
      <c r="F295" s="59"/>
      <c r="G295" s="59"/>
      <c r="H295" s="59"/>
      <c r="I295" s="20"/>
    </row>
    <row r="296" spans="1:9" ht="12.75">
      <c r="A296" s="19"/>
      <c r="B296" s="19"/>
      <c r="C296" s="25" t="s">
        <v>241</v>
      </c>
      <c r="D296" s="20">
        <f>E296+G296</f>
        <v>70000</v>
      </c>
      <c r="E296" s="59">
        <v>70000</v>
      </c>
      <c r="F296" s="59"/>
      <c r="G296" s="59"/>
      <c r="H296" s="59"/>
      <c r="I296" s="20"/>
    </row>
    <row r="297" spans="1:9" ht="38.25">
      <c r="A297" s="19"/>
      <c r="B297" s="19"/>
      <c r="C297" s="25" t="s">
        <v>242</v>
      </c>
      <c r="D297" s="20">
        <f>E297+G297</f>
        <v>11200</v>
      </c>
      <c r="E297" s="59">
        <v>11200</v>
      </c>
      <c r="F297" s="59"/>
      <c r="G297" s="59"/>
      <c r="H297" s="59"/>
      <c r="I297" s="20"/>
    </row>
    <row r="298" spans="1:9" ht="25.5">
      <c r="A298" s="19"/>
      <c r="B298" s="19"/>
      <c r="C298" s="25" t="s">
        <v>155</v>
      </c>
      <c r="D298" s="20">
        <f>E298+G298</f>
        <v>75300</v>
      </c>
      <c r="E298" s="59">
        <v>75300</v>
      </c>
      <c r="F298" s="59">
        <v>13300</v>
      </c>
      <c r="G298" s="59">
        <v>0</v>
      </c>
      <c r="H298" s="59">
        <v>0</v>
      </c>
      <c r="I298" s="20"/>
    </row>
    <row r="299" spans="1:9" ht="12.75">
      <c r="A299" s="19"/>
      <c r="B299" s="19"/>
      <c r="C299" s="25"/>
      <c r="D299" s="20"/>
      <c r="E299" s="59"/>
      <c r="F299" s="62"/>
      <c r="G299" s="59"/>
      <c r="H299" s="59"/>
      <c r="I299" s="20"/>
    </row>
    <row r="300" spans="1:13" s="42" customFormat="1" ht="18" customHeight="1">
      <c r="A300" s="40" t="s">
        <v>111</v>
      </c>
      <c r="B300" s="40" t="s">
        <v>112</v>
      </c>
      <c r="C300" s="41" t="s">
        <v>152</v>
      </c>
      <c r="D300" s="60">
        <f>D301+D302+D303+D304+D306+D305</f>
        <v>583000</v>
      </c>
      <c r="E300" s="60">
        <f>E301+E302+E303+E304+E306+E305</f>
        <v>583000</v>
      </c>
      <c r="F300" s="48"/>
      <c r="G300" s="60">
        <f>G301+G302+G303+G304+G306</f>
        <v>0</v>
      </c>
      <c r="H300" s="48"/>
      <c r="I300" s="48">
        <f>I301+I302+I303+I304+I306</f>
        <v>0</v>
      </c>
      <c r="K300" s="120"/>
      <c r="L300" s="120"/>
      <c r="M300" s="120"/>
    </row>
    <row r="301" spans="1:9" ht="12.75">
      <c r="A301" s="19"/>
      <c r="B301" s="19"/>
      <c r="C301" s="25" t="s">
        <v>243</v>
      </c>
      <c r="D301" s="59">
        <f aca="true" t="shared" si="34" ref="D301:D306">E301+G301+I301</f>
        <v>56000</v>
      </c>
      <c r="E301" s="59">
        <v>56000</v>
      </c>
      <c r="F301" s="20"/>
      <c r="G301" s="59"/>
      <c r="H301" s="20"/>
      <c r="I301" s="20"/>
    </row>
    <row r="302" spans="1:9" ht="14.25" customHeight="1">
      <c r="A302" s="19"/>
      <c r="B302" s="19"/>
      <c r="C302" s="25" t="s">
        <v>244</v>
      </c>
      <c r="D302" s="59">
        <f t="shared" si="34"/>
        <v>84000</v>
      </c>
      <c r="E302" s="59">
        <v>84000</v>
      </c>
      <c r="F302" s="20"/>
      <c r="G302" s="59"/>
      <c r="H302" s="20"/>
      <c r="I302" s="20"/>
    </row>
    <row r="303" spans="1:9" ht="12.75">
      <c r="A303" s="19"/>
      <c r="B303" s="19"/>
      <c r="C303" s="25" t="s">
        <v>245</v>
      </c>
      <c r="D303" s="59">
        <f t="shared" si="34"/>
        <v>100000</v>
      </c>
      <c r="E303" s="59">
        <v>100000</v>
      </c>
      <c r="F303" s="20"/>
      <c r="G303" s="59"/>
      <c r="H303" s="20"/>
      <c r="I303" s="20"/>
    </row>
    <row r="304" spans="1:9" ht="12.75">
      <c r="A304" s="19"/>
      <c r="B304" s="19"/>
      <c r="C304" s="25" t="s">
        <v>246</v>
      </c>
      <c r="D304" s="59">
        <f t="shared" si="34"/>
        <v>28000</v>
      </c>
      <c r="E304" s="59">
        <v>28000</v>
      </c>
      <c r="F304" s="20"/>
      <c r="G304" s="59"/>
      <c r="H304" s="20"/>
      <c r="I304" s="20"/>
    </row>
    <row r="305" spans="1:9" ht="12.75">
      <c r="A305" s="19"/>
      <c r="B305" s="19"/>
      <c r="C305" s="25" t="s">
        <v>248</v>
      </c>
      <c r="D305" s="59">
        <f t="shared" si="34"/>
        <v>15000</v>
      </c>
      <c r="E305" s="59">
        <v>15000</v>
      </c>
      <c r="F305" s="20"/>
      <c r="G305" s="59"/>
      <c r="H305" s="20"/>
      <c r="I305" s="20"/>
    </row>
    <row r="306" spans="1:9" ht="39" thickBot="1">
      <c r="A306" s="18"/>
      <c r="B306" s="18"/>
      <c r="C306" s="30" t="s">
        <v>247</v>
      </c>
      <c r="D306" s="66">
        <f t="shared" si="34"/>
        <v>300000</v>
      </c>
      <c r="E306" s="66">
        <v>300000</v>
      </c>
      <c r="F306" s="65"/>
      <c r="G306" s="66"/>
      <c r="H306" s="65"/>
      <c r="I306" s="65"/>
    </row>
    <row r="307" spans="1:9" ht="12.75">
      <c r="A307" s="14"/>
      <c r="B307" s="14"/>
      <c r="C307" s="4"/>
      <c r="D307" s="80"/>
      <c r="E307" s="80"/>
      <c r="F307" s="68"/>
      <c r="G307" s="80"/>
      <c r="H307" s="68"/>
      <c r="I307" s="68"/>
    </row>
    <row r="308" spans="1:13" s="38" customFormat="1" ht="12.75">
      <c r="A308" s="103"/>
      <c r="B308" s="36"/>
      <c r="C308" s="52" t="s">
        <v>160</v>
      </c>
      <c r="D308" s="37">
        <f aca="true" t="shared" si="35" ref="D308:I308">D310</f>
        <v>547800</v>
      </c>
      <c r="E308" s="37">
        <f t="shared" si="35"/>
        <v>0</v>
      </c>
      <c r="F308" s="37">
        <f t="shared" si="35"/>
        <v>0</v>
      </c>
      <c r="G308" s="37">
        <f t="shared" si="35"/>
        <v>547800</v>
      </c>
      <c r="H308" s="37">
        <f t="shared" si="35"/>
        <v>208800</v>
      </c>
      <c r="I308" s="37">
        <f t="shared" si="35"/>
        <v>0</v>
      </c>
      <c r="K308" s="89"/>
      <c r="L308" s="89"/>
      <c r="M308" s="89"/>
    </row>
    <row r="309" spans="1:9" ht="12.75">
      <c r="A309" s="19"/>
      <c r="B309" s="24"/>
      <c r="C309" s="6" t="s">
        <v>8</v>
      </c>
      <c r="D309" s="20"/>
      <c r="E309" s="20"/>
      <c r="F309" s="20"/>
      <c r="G309" s="59"/>
      <c r="H309" s="20"/>
      <c r="I309" s="20"/>
    </row>
    <row r="310" spans="1:13" s="38" customFormat="1" ht="12.75">
      <c r="A310" s="40" t="s">
        <v>10</v>
      </c>
      <c r="B310" s="40" t="s">
        <v>11</v>
      </c>
      <c r="C310" s="41" t="s">
        <v>125</v>
      </c>
      <c r="D310" s="37">
        <f aca="true" t="shared" si="36" ref="D310:I310">D312+D313+D314+D315+D316+D317+D318+D319+D320+D321+D322+D323+D324+D325+D326</f>
        <v>547800</v>
      </c>
      <c r="E310" s="37">
        <f t="shared" si="36"/>
        <v>0</v>
      </c>
      <c r="F310" s="37">
        <f t="shared" si="36"/>
        <v>0</v>
      </c>
      <c r="G310" s="37">
        <f t="shared" si="36"/>
        <v>547800</v>
      </c>
      <c r="H310" s="37">
        <f t="shared" si="36"/>
        <v>208800</v>
      </c>
      <c r="I310" s="37">
        <f t="shared" si="36"/>
        <v>0</v>
      </c>
      <c r="K310" s="89"/>
      <c r="L310" s="89"/>
      <c r="M310" s="89"/>
    </row>
    <row r="311" spans="1:9" ht="12.75">
      <c r="A311" s="19"/>
      <c r="B311" s="19"/>
      <c r="C311" s="25" t="s">
        <v>8</v>
      </c>
      <c r="D311" s="20"/>
      <c r="E311" s="59"/>
      <c r="F311" s="59"/>
      <c r="G311" s="59"/>
      <c r="H311" s="59"/>
      <c r="I311" s="20"/>
    </row>
    <row r="312" spans="1:9" ht="12.75">
      <c r="A312" s="19"/>
      <c r="B312" s="19"/>
      <c r="C312" s="25" t="s">
        <v>73</v>
      </c>
      <c r="D312" s="20">
        <f aca="true" t="shared" si="37" ref="D312:D326">E312+G312</f>
        <v>41500</v>
      </c>
      <c r="E312" s="59"/>
      <c r="F312" s="59"/>
      <c r="G312" s="59">
        <v>41500</v>
      </c>
      <c r="H312" s="59"/>
      <c r="I312" s="20"/>
    </row>
    <row r="313" spans="1:9" ht="12.75">
      <c r="A313" s="19"/>
      <c r="B313" s="19"/>
      <c r="C313" s="25" t="s">
        <v>74</v>
      </c>
      <c r="D313" s="20">
        <f t="shared" si="37"/>
        <v>27400</v>
      </c>
      <c r="E313" s="59"/>
      <c r="F313" s="59"/>
      <c r="G313" s="59">
        <v>27400</v>
      </c>
      <c r="H313" s="59">
        <v>4800</v>
      </c>
      <c r="I313" s="20"/>
    </row>
    <row r="314" spans="1:9" ht="12.75">
      <c r="A314" s="19"/>
      <c r="B314" s="19"/>
      <c r="C314" s="25" t="s">
        <v>137</v>
      </c>
      <c r="D314" s="20">
        <f t="shared" si="37"/>
        <v>63900</v>
      </c>
      <c r="E314" s="59"/>
      <c r="F314" s="59"/>
      <c r="G314" s="59">
        <v>63900</v>
      </c>
      <c r="H314" s="59">
        <v>32100</v>
      </c>
      <c r="I314" s="20"/>
    </row>
    <row r="315" spans="1:9" ht="12.75">
      <c r="A315" s="19"/>
      <c r="B315" s="19"/>
      <c r="C315" s="25" t="s">
        <v>138</v>
      </c>
      <c r="D315" s="20">
        <f t="shared" si="37"/>
        <v>54900</v>
      </c>
      <c r="E315" s="59"/>
      <c r="F315" s="59"/>
      <c r="G315" s="59">
        <v>54900</v>
      </c>
      <c r="H315" s="59">
        <v>20400</v>
      </c>
      <c r="I315" s="20"/>
    </row>
    <row r="316" spans="1:9" ht="12.75">
      <c r="A316" s="19"/>
      <c r="B316" s="19"/>
      <c r="C316" s="25" t="s">
        <v>75</v>
      </c>
      <c r="D316" s="20">
        <f t="shared" si="37"/>
        <v>26100</v>
      </c>
      <c r="E316" s="59"/>
      <c r="F316" s="59"/>
      <c r="G316" s="59">
        <v>26100</v>
      </c>
      <c r="H316" s="59">
        <v>8600</v>
      </c>
      <c r="I316" s="20"/>
    </row>
    <row r="317" spans="1:9" ht="12.75">
      <c r="A317" s="19"/>
      <c r="B317" s="19"/>
      <c r="C317" s="25" t="s">
        <v>139</v>
      </c>
      <c r="D317" s="20">
        <f t="shared" si="37"/>
        <v>35700</v>
      </c>
      <c r="E317" s="59"/>
      <c r="F317" s="59"/>
      <c r="G317" s="59">
        <v>35700</v>
      </c>
      <c r="H317" s="59">
        <v>20400</v>
      </c>
      <c r="I317" s="20"/>
    </row>
    <row r="318" spans="1:9" ht="12.75">
      <c r="A318" s="19"/>
      <c r="B318" s="19"/>
      <c r="C318" s="25" t="s">
        <v>140</v>
      </c>
      <c r="D318" s="20">
        <f t="shared" si="37"/>
        <v>74600</v>
      </c>
      <c r="E318" s="59"/>
      <c r="F318" s="59"/>
      <c r="G318" s="59">
        <v>74600</v>
      </c>
      <c r="H318" s="59">
        <v>32100</v>
      </c>
      <c r="I318" s="20"/>
    </row>
    <row r="319" spans="1:9" ht="12.75">
      <c r="A319" s="19"/>
      <c r="B319" s="19"/>
      <c r="C319" s="25" t="s">
        <v>76</v>
      </c>
      <c r="D319" s="20">
        <f t="shared" si="37"/>
        <v>8200</v>
      </c>
      <c r="E319" s="59"/>
      <c r="F319" s="59"/>
      <c r="G319" s="59">
        <v>8200</v>
      </c>
      <c r="H319" s="59"/>
      <c r="I319" s="20"/>
    </row>
    <row r="320" spans="1:9" ht="12.75">
      <c r="A320" s="19"/>
      <c r="B320" s="19"/>
      <c r="C320" s="25" t="s">
        <v>77</v>
      </c>
      <c r="D320" s="20">
        <f t="shared" si="37"/>
        <v>32700</v>
      </c>
      <c r="E320" s="59"/>
      <c r="F320" s="59"/>
      <c r="G320" s="59">
        <v>32700</v>
      </c>
      <c r="H320" s="59">
        <v>13300</v>
      </c>
      <c r="I320" s="20"/>
    </row>
    <row r="321" spans="1:9" ht="12.75">
      <c r="A321" s="19"/>
      <c r="B321" s="19"/>
      <c r="C321" s="25" t="s">
        <v>141</v>
      </c>
      <c r="D321" s="20">
        <f t="shared" si="37"/>
        <v>40500</v>
      </c>
      <c r="E321" s="59"/>
      <c r="F321" s="59"/>
      <c r="G321" s="59">
        <v>40500</v>
      </c>
      <c r="H321" s="59">
        <v>13300</v>
      </c>
      <c r="I321" s="20"/>
    </row>
    <row r="322" spans="1:9" ht="12.75">
      <c r="A322" s="19"/>
      <c r="B322" s="19"/>
      <c r="C322" s="25" t="s">
        <v>142</v>
      </c>
      <c r="D322" s="20">
        <f t="shared" si="37"/>
        <v>49200</v>
      </c>
      <c r="E322" s="59"/>
      <c r="F322" s="59"/>
      <c r="G322" s="59">
        <v>49200</v>
      </c>
      <c r="H322" s="59">
        <v>26300</v>
      </c>
      <c r="I322" s="20"/>
    </row>
    <row r="323" spans="1:9" ht="12.75">
      <c r="A323" s="19"/>
      <c r="B323" s="19"/>
      <c r="C323" s="25" t="s">
        <v>78</v>
      </c>
      <c r="D323" s="20">
        <f t="shared" si="37"/>
        <v>23100</v>
      </c>
      <c r="E323" s="59"/>
      <c r="F323" s="59"/>
      <c r="G323" s="59">
        <v>23100</v>
      </c>
      <c r="H323" s="59">
        <v>13100</v>
      </c>
      <c r="I323" s="20"/>
    </row>
    <row r="324" spans="1:9" ht="12.75">
      <c r="A324" s="19"/>
      <c r="B324" s="19"/>
      <c r="C324" s="25" t="s">
        <v>79</v>
      </c>
      <c r="D324" s="20">
        <f t="shared" si="37"/>
        <v>20900</v>
      </c>
      <c r="E324" s="59"/>
      <c r="F324" s="59"/>
      <c r="G324" s="59">
        <v>20900</v>
      </c>
      <c r="H324" s="59">
        <v>8600</v>
      </c>
      <c r="I324" s="20"/>
    </row>
    <row r="325" spans="1:9" ht="12.75">
      <c r="A325" s="19"/>
      <c r="B325" s="19"/>
      <c r="C325" s="25" t="s">
        <v>80</v>
      </c>
      <c r="D325" s="20">
        <f t="shared" si="37"/>
        <v>20900</v>
      </c>
      <c r="E325" s="59"/>
      <c r="F325" s="59"/>
      <c r="G325" s="59">
        <v>20900</v>
      </c>
      <c r="H325" s="59">
        <v>8600</v>
      </c>
      <c r="I325" s="20"/>
    </row>
    <row r="326" spans="1:9" ht="13.5" thickBot="1">
      <c r="A326" s="19"/>
      <c r="B326" s="19"/>
      <c r="C326" s="25" t="s">
        <v>143</v>
      </c>
      <c r="D326" s="20">
        <f t="shared" si="37"/>
        <v>28200</v>
      </c>
      <c r="E326" s="20"/>
      <c r="F326" s="20"/>
      <c r="G326" s="59">
        <v>28200</v>
      </c>
      <c r="H326" s="20">
        <v>7200</v>
      </c>
      <c r="I326" s="20"/>
    </row>
    <row r="327" spans="1:9" ht="12.75">
      <c r="A327" s="14"/>
      <c r="B327" s="14"/>
      <c r="C327" s="4"/>
      <c r="D327" s="68"/>
      <c r="E327" s="68"/>
      <c r="F327" s="68"/>
      <c r="G327" s="80"/>
      <c r="H327" s="68"/>
      <c r="I327" s="68"/>
    </row>
    <row r="328" spans="1:13" s="38" customFormat="1" ht="12.75">
      <c r="A328" s="103"/>
      <c r="B328" s="103"/>
      <c r="C328" s="52" t="s">
        <v>161</v>
      </c>
      <c r="D328" s="37">
        <f aca="true" t="shared" si="38" ref="D328:I328">D330</f>
        <v>588100</v>
      </c>
      <c r="E328" s="37">
        <f t="shared" si="38"/>
        <v>0</v>
      </c>
      <c r="F328" s="37">
        <f t="shared" si="38"/>
        <v>0</v>
      </c>
      <c r="G328" s="37">
        <f t="shared" si="38"/>
        <v>588100</v>
      </c>
      <c r="H328" s="37">
        <f t="shared" si="38"/>
        <v>33500</v>
      </c>
      <c r="I328" s="37">
        <f t="shared" si="38"/>
        <v>0</v>
      </c>
      <c r="K328" s="89"/>
      <c r="L328" s="89"/>
      <c r="M328" s="89"/>
    </row>
    <row r="329" spans="1:9" ht="12.75">
      <c r="A329" s="19"/>
      <c r="B329" s="19"/>
      <c r="C329" s="6" t="s">
        <v>8</v>
      </c>
      <c r="D329" s="20"/>
      <c r="E329" s="20"/>
      <c r="F329" s="20"/>
      <c r="G329" s="59"/>
      <c r="H329" s="20"/>
      <c r="I329" s="20"/>
    </row>
    <row r="330" spans="1:13" s="38" customFormat="1" ht="12.75">
      <c r="A330" s="40" t="s">
        <v>10</v>
      </c>
      <c r="B330" s="40" t="s">
        <v>11</v>
      </c>
      <c r="C330" s="41" t="s">
        <v>125</v>
      </c>
      <c r="D330" s="37">
        <f aca="true" t="shared" si="39" ref="D330:I330">D332+D333+D334+D335+D336+D337+D338+D339+D340+D341+D342+D343+D344+D345+D346+D347+D348+D349</f>
        <v>588100</v>
      </c>
      <c r="E330" s="37">
        <f t="shared" si="39"/>
        <v>0</v>
      </c>
      <c r="F330" s="37">
        <f t="shared" si="39"/>
        <v>0</v>
      </c>
      <c r="G330" s="37">
        <f t="shared" si="39"/>
        <v>588100</v>
      </c>
      <c r="H330" s="37">
        <f t="shared" si="39"/>
        <v>33500</v>
      </c>
      <c r="I330" s="37">
        <f t="shared" si="39"/>
        <v>0</v>
      </c>
      <c r="K330" s="89"/>
      <c r="L330" s="89"/>
      <c r="M330" s="89"/>
    </row>
    <row r="331" spans="1:9" ht="12.75">
      <c r="A331" s="19"/>
      <c r="B331" s="19"/>
      <c r="C331" s="25" t="s">
        <v>8</v>
      </c>
      <c r="D331" s="20"/>
      <c r="E331" s="20"/>
      <c r="F331" s="20"/>
      <c r="G331" s="59"/>
      <c r="H331" s="20"/>
      <c r="I331" s="20"/>
    </row>
    <row r="332" spans="1:9" ht="12.75">
      <c r="A332" s="19"/>
      <c r="B332" s="19"/>
      <c r="C332" s="25" t="s">
        <v>81</v>
      </c>
      <c r="D332" s="20">
        <f aca="true" t="shared" si="40" ref="D332:D349">E332+G332</f>
        <v>38400</v>
      </c>
      <c r="E332" s="20"/>
      <c r="F332" s="20"/>
      <c r="G332" s="59">
        <v>38400</v>
      </c>
      <c r="H332" s="20">
        <v>20400</v>
      </c>
      <c r="I332" s="20"/>
    </row>
    <row r="333" spans="1:9" ht="12.75">
      <c r="A333" s="19"/>
      <c r="B333" s="19"/>
      <c r="C333" s="25" t="s">
        <v>82</v>
      </c>
      <c r="D333" s="20">
        <f t="shared" si="40"/>
        <v>54000</v>
      </c>
      <c r="E333" s="20"/>
      <c r="F333" s="20"/>
      <c r="G333" s="59">
        <v>54000</v>
      </c>
      <c r="H333" s="20"/>
      <c r="I333" s="20"/>
    </row>
    <row r="334" spans="1:9" ht="12.75">
      <c r="A334" s="19"/>
      <c r="B334" s="19"/>
      <c r="C334" s="25" t="s">
        <v>83</v>
      </c>
      <c r="D334" s="20">
        <f t="shared" si="40"/>
        <v>22600</v>
      </c>
      <c r="E334" s="20"/>
      <c r="F334" s="20"/>
      <c r="G334" s="59">
        <v>22600</v>
      </c>
      <c r="H334" s="20"/>
      <c r="I334" s="20"/>
    </row>
    <row r="335" spans="1:9" ht="12.75">
      <c r="A335" s="19"/>
      <c r="B335" s="19"/>
      <c r="C335" s="25" t="s">
        <v>84</v>
      </c>
      <c r="D335" s="20">
        <f t="shared" si="40"/>
        <v>35000</v>
      </c>
      <c r="E335" s="20"/>
      <c r="F335" s="20"/>
      <c r="G335" s="59">
        <v>35000</v>
      </c>
      <c r="H335" s="20"/>
      <c r="I335" s="20"/>
    </row>
    <row r="336" spans="1:9" ht="12.75">
      <c r="A336" s="19"/>
      <c r="B336" s="19"/>
      <c r="C336" s="25" t="s">
        <v>85</v>
      </c>
      <c r="D336" s="20">
        <f t="shared" si="40"/>
        <v>25700</v>
      </c>
      <c r="E336" s="20"/>
      <c r="F336" s="20"/>
      <c r="G336" s="59">
        <v>25700</v>
      </c>
      <c r="H336" s="20"/>
      <c r="I336" s="20"/>
    </row>
    <row r="337" spans="1:9" ht="12.75">
      <c r="A337" s="19"/>
      <c r="B337" s="19"/>
      <c r="C337" s="25" t="s">
        <v>86</v>
      </c>
      <c r="D337" s="20">
        <f t="shared" si="40"/>
        <v>20000</v>
      </c>
      <c r="E337" s="20"/>
      <c r="F337" s="20"/>
      <c r="G337" s="59">
        <v>20000</v>
      </c>
      <c r="H337" s="20"/>
      <c r="I337" s="20"/>
    </row>
    <row r="338" spans="1:9" ht="12.75">
      <c r="A338" s="19"/>
      <c r="B338" s="19"/>
      <c r="C338" s="25" t="s">
        <v>87</v>
      </c>
      <c r="D338" s="20">
        <f t="shared" si="40"/>
        <v>16600</v>
      </c>
      <c r="E338" s="20"/>
      <c r="F338" s="20"/>
      <c r="G338" s="59">
        <v>16600</v>
      </c>
      <c r="H338" s="20"/>
      <c r="I338" s="20"/>
    </row>
    <row r="339" spans="1:9" ht="12.75">
      <c r="A339" s="19"/>
      <c r="B339" s="19"/>
      <c r="C339" s="25" t="s">
        <v>88</v>
      </c>
      <c r="D339" s="20">
        <f t="shared" si="40"/>
        <v>16600</v>
      </c>
      <c r="E339" s="20"/>
      <c r="F339" s="20"/>
      <c r="G339" s="59">
        <v>16600</v>
      </c>
      <c r="H339" s="20"/>
      <c r="I339" s="20"/>
    </row>
    <row r="340" spans="1:9" ht="12.75">
      <c r="A340" s="19"/>
      <c r="B340" s="19"/>
      <c r="C340" s="25" t="s">
        <v>89</v>
      </c>
      <c r="D340" s="20">
        <f t="shared" si="40"/>
        <v>40100</v>
      </c>
      <c r="E340" s="20"/>
      <c r="F340" s="20"/>
      <c r="G340" s="59">
        <v>40100</v>
      </c>
      <c r="H340" s="20">
        <v>13100</v>
      </c>
      <c r="I340" s="20"/>
    </row>
    <row r="341" spans="1:9" ht="12.75">
      <c r="A341" s="19"/>
      <c r="B341" s="19"/>
      <c r="C341" s="25" t="s">
        <v>90</v>
      </c>
      <c r="D341" s="20">
        <f t="shared" si="40"/>
        <v>14000</v>
      </c>
      <c r="E341" s="20"/>
      <c r="F341" s="20"/>
      <c r="G341" s="59">
        <v>14000</v>
      </c>
      <c r="H341" s="20"/>
      <c r="I341" s="20"/>
    </row>
    <row r="342" spans="1:9" ht="12.75">
      <c r="A342" s="19"/>
      <c r="B342" s="19"/>
      <c r="C342" s="25" t="s">
        <v>91</v>
      </c>
      <c r="D342" s="20">
        <f t="shared" si="40"/>
        <v>61900</v>
      </c>
      <c r="E342" s="20"/>
      <c r="F342" s="20"/>
      <c r="G342" s="59">
        <v>61900</v>
      </c>
      <c r="H342" s="20"/>
      <c r="I342" s="20"/>
    </row>
    <row r="343" spans="1:9" ht="12.75">
      <c r="A343" s="19"/>
      <c r="B343" s="19"/>
      <c r="C343" s="25" t="s">
        <v>92</v>
      </c>
      <c r="D343" s="20">
        <f t="shared" si="40"/>
        <v>22000</v>
      </c>
      <c r="E343" s="20"/>
      <c r="F343" s="20"/>
      <c r="G343" s="59">
        <v>22000</v>
      </c>
      <c r="H343" s="20"/>
      <c r="I343" s="20"/>
    </row>
    <row r="344" spans="1:9" ht="12.75">
      <c r="A344" s="19"/>
      <c r="B344" s="19"/>
      <c r="C344" s="25" t="s">
        <v>93</v>
      </c>
      <c r="D344" s="20">
        <f t="shared" si="40"/>
        <v>18800</v>
      </c>
      <c r="E344" s="20"/>
      <c r="F344" s="20"/>
      <c r="G344" s="59">
        <v>18800</v>
      </c>
      <c r="H344" s="20"/>
      <c r="I344" s="20"/>
    </row>
    <row r="345" spans="1:9" ht="12.75">
      <c r="A345" s="19"/>
      <c r="B345" s="19"/>
      <c r="C345" s="25" t="s">
        <v>94</v>
      </c>
      <c r="D345" s="20">
        <f t="shared" si="40"/>
        <v>19600</v>
      </c>
      <c r="E345" s="20"/>
      <c r="F345" s="20"/>
      <c r="G345" s="59">
        <v>19600</v>
      </c>
      <c r="H345" s="20"/>
      <c r="I345" s="20"/>
    </row>
    <row r="346" spans="1:9" ht="12.75">
      <c r="A346" s="19"/>
      <c r="B346" s="19"/>
      <c r="C346" s="25" t="s">
        <v>95</v>
      </c>
      <c r="D346" s="20">
        <f t="shared" si="40"/>
        <v>12400</v>
      </c>
      <c r="E346" s="20"/>
      <c r="F346" s="20"/>
      <c r="G346" s="59">
        <v>12400</v>
      </c>
      <c r="H346" s="20"/>
      <c r="I346" s="20"/>
    </row>
    <row r="347" spans="1:9" ht="13.5" customHeight="1">
      <c r="A347" s="19"/>
      <c r="B347" s="19"/>
      <c r="C347" s="87" t="s">
        <v>210</v>
      </c>
      <c r="D347" s="20">
        <f>E347+G347</f>
        <v>35300</v>
      </c>
      <c r="E347" s="20"/>
      <c r="F347" s="20"/>
      <c r="G347" s="59">
        <v>35300</v>
      </c>
      <c r="H347" s="20"/>
      <c r="I347" s="20"/>
    </row>
    <row r="348" spans="1:9" ht="12.75">
      <c r="A348" s="19"/>
      <c r="B348" s="19"/>
      <c r="C348" s="25" t="s">
        <v>96</v>
      </c>
      <c r="D348" s="20">
        <f t="shared" si="40"/>
        <v>70000</v>
      </c>
      <c r="E348" s="20"/>
      <c r="F348" s="20"/>
      <c r="G348" s="59">
        <v>70000</v>
      </c>
      <c r="H348" s="20"/>
      <c r="I348" s="20"/>
    </row>
    <row r="349" spans="1:9" ht="13.5" thickBot="1">
      <c r="A349" s="18"/>
      <c r="B349" s="18"/>
      <c r="C349" s="30" t="s">
        <v>249</v>
      </c>
      <c r="D349" s="65">
        <f t="shared" si="40"/>
        <v>65100</v>
      </c>
      <c r="E349" s="65"/>
      <c r="F349" s="65"/>
      <c r="G349" s="66">
        <v>65100</v>
      </c>
      <c r="H349" s="65"/>
      <c r="I349" s="65"/>
    </row>
    <row r="350" spans="1:9" ht="10.5" customHeight="1">
      <c r="A350" s="14"/>
      <c r="B350" s="14"/>
      <c r="C350" s="4"/>
      <c r="D350" s="68"/>
      <c r="E350" s="68"/>
      <c r="F350" s="68"/>
      <c r="G350" s="80"/>
      <c r="H350" s="68"/>
      <c r="I350" s="68"/>
    </row>
    <row r="351" spans="1:13" s="38" customFormat="1" ht="12.75">
      <c r="A351" s="103"/>
      <c r="B351" s="103"/>
      <c r="C351" s="52" t="s">
        <v>162</v>
      </c>
      <c r="D351" s="37">
        <f aca="true" t="shared" si="41" ref="D351:I351">D353+D367</f>
        <v>504900</v>
      </c>
      <c r="E351" s="37">
        <f t="shared" si="41"/>
        <v>95000</v>
      </c>
      <c r="F351" s="37">
        <f t="shared" si="41"/>
        <v>0</v>
      </c>
      <c r="G351" s="37">
        <f t="shared" si="41"/>
        <v>409900</v>
      </c>
      <c r="H351" s="37">
        <f t="shared" si="41"/>
        <v>102300</v>
      </c>
      <c r="I351" s="37">
        <f t="shared" si="41"/>
        <v>0</v>
      </c>
      <c r="K351" s="89"/>
      <c r="L351" s="89"/>
      <c r="M351" s="89"/>
    </row>
    <row r="352" spans="1:9" ht="12.75">
      <c r="A352" s="19"/>
      <c r="B352" s="19"/>
      <c r="C352" s="6" t="s">
        <v>8</v>
      </c>
      <c r="D352" s="20"/>
      <c r="E352" s="59"/>
      <c r="F352" s="59"/>
      <c r="G352" s="59"/>
      <c r="H352" s="59"/>
      <c r="I352" s="20"/>
    </row>
    <row r="353" spans="1:30" s="38" customFormat="1" ht="12.75">
      <c r="A353" s="40" t="s">
        <v>10</v>
      </c>
      <c r="B353" s="40" t="s">
        <v>11</v>
      </c>
      <c r="C353" s="41" t="s">
        <v>125</v>
      </c>
      <c r="D353" s="37">
        <f aca="true" t="shared" si="42" ref="D353:I353">D355+D356+D357+D358+D359+D360+D361+D362+D363+D364+D365</f>
        <v>409900</v>
      </c>
      <c r="E353" s="37">
        <f t="shared" si="42"/>
        <v>0</v>
      </c>
      <c r="F353" s="37">
        <f t="shared" si="42"/>
        <v>0</v>
      </c>
      <c r="G353" s="37">
        <f t="shared" si="42"/>
        <v>409900</v>
      </c>
      <c r="H353" s="37">
        <f t="shared" si="42"/>
        <v>102300</v>
      </c>
      <c r="I353" s="37">
        <f t="shared" si="42"/>
        <v>0</v>
      </c>
      <c r="J353" s="97"/>
      <c r="K353" s="97"/>
      <c r="L353" s="97"/>
      <c r="M353" s="97"/>
      <c r="N353" s="96"/>
      <c r="O353" s="61"/>
      <c r="P353" s="61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61"/>
      <c r="AB353" s="61"/>
      <c r="AC353" s="61"/>
      <c r="AD353" s="61"/>
    </row>
    <row r="354" spans="1:9" ht="12.75">
      <c r="A354" s="19"/>
      <c r="B354" s="19"/>
      <c r="C354" s="25" t="s">
        <v>8</v>
      </c>
      <c r="D354" s="20"/>
      <c r="E354" s="20"/>
      <c r="F354" s="20"/>
      <c r="G354" s="59"/>
      <c r="H354" s="20"/>
      <c r="I354" s="20"/>
    </row>
    <row r="355" spans="1:9" ht="15" customHeight="1">
      <c r="A355" s="19"/>
      <c r="B355" s="19"/>
      <c r="C355" s="25" t="s">
        <v>97</v>
      </c>
      <c r="D355" s="20">
        <f aca="true" t="shared" si="43" ref="D355:D365">E355+G355</f>
        <v>40500</v>
      </c>
      <c r="E355" s="20"/>
      <c r="F355" s="20"/>
      <c r="G355" s="59">
        <v>40500</v>
      </c>
      <c r="H355" s="20">
        <v>17500</v>
      </c>
      <c r="I355" s="20"/>
    </row>
    <row r="356" spans="1:9" ht="12.75">
      <c r="A356" s="19"/>
      <c r="B356" s="19"/>
      <c r="C356" s="25" t="s">
        <v>98</v>
      </c>
      <c r="D356" s="20">
        <f t="shared" si="43"/>
        <v>52800</v>
      </c>
      <c r="E356" s="20"/>
      <c r="F356" s="20"/>
      <c r="G356" s="59">
        <v>52800</v>
      </c>
      <c r="H356" s="20">
        <v>5800</v>
      </c>
      <c r="I356" s="20"/>
    </row>
    <row r="357" spans="1:9" ht="12.75">
      <c r="A357" s="19"/>
      <c r="B357" s="19"/>
      <c r="C357" s="25" t="s">
        <v>99</v>
      </c>
      <c r="D357" s="20">
        <f t="shared" si="43"/>
        <v>22300</v>
      </c>
      <c r="E357" s="20"/>
      <c r="F357" s="20"/>
      <c r="G357" s="59">
        <v>22300</v>
      </c>
      <c r="H357" s="20">
        <v>7300</v>
      </c>
      <c r="I357" s="20"/>
    </row>
    <row r="358" spans="1:9" ht="12.75">
      <c r="A358" s="19"/>
      <c r="B358" s="19"/>
      <c r="C358" s="25" t="s">
        <v>100</v>
      </c>
      <c r="D358" s="20">
        <f t="shared" si="43"/>
        <v>45200</v>
      </c>
      <c r="E358" s="20"/>
      <c r="F358" s="20"/>
      <c r="G358" s="59">
        <v>45200</v>
      </c>
      <c r="H358" s="20">
        <v>11700</v>
      </c>
      <c r="I358" s="20"/>
    </row>
    <row r="359" spans="1:9" ht="12.75">
      <c r="A359" s="19"/>
      <c r="B359" s="19"/>
      <c r="C359" s="25" t="s">
        <v>101</v>
      </c>
      <c r="D359" s="20">
        <f t="shared" si="43"/>
        <v>46700</v>
      </c>
      <c r="E359" s="20"/>
      <c r="F359" s="20"/>
      <c r="G359" s="59">
        <v>46700</v>
      </c>
      <c r="H359" s="20">
        <v>11700</v>
      </c>
      <c r="I359" s="20"/>
    </row>
    <row r="360" spans="1:9" ht="12.75">
      <c r="A360" s="19"/>
      <c r="B360" s="19"/>
      <c r="C360" s="25" t="s">
        <v>102</v>
      </c>
      <c r="D360" s="20">
        <f t="shared" si="43"/>
        <v>30700</v>
      </c>
      <c r="E360" s="20"/>
      <c r="F360" s="20"/>
      <c r="G360" s="59">
        <v>30700</v>
      </c>
      <c r="H360" s="20">
        <v>8800</v>
      </c>
      <c r="I360" s="20"/>
    </row>
    <row r="361" spans="1:9" ht="12.75">
      <c r="A361" s="19"/>
      <c r="B361" s="19"/>
      <c r="C361" s="25" t="s">
        <v>145</v>
      </c>
      <c r="D361" s="20">
        <f t="shared" si="43"/>
        <v>43700</v>
      </c>
      <c r="E361" s="20"/>
      <c r="F361" s="20"/>
      <c r="G361" s="59">
        <v>43700</v>
      </c>
      <c r="H361" s="20">
        <v>13100</v>
      </c>
      <c r="I361" s="20"/>
    </row>
    <row r="362" spans="1:9" ht="12.75">
      <c r="A362" s="19"/>
      <c r="B362" s="19"/>
      <c r="C362" s="25" t="s">
        <v>250</v>
      </c>
      <c r="D362" s="20">
        <f t="shared" si="43"/>
        <v>46300</v>
      </c>
      <c r="E362" s="20"/>
      <c r="F362" s="20"/>
      <c r="G362" s="59">
        <v>46300</v>
      </c>
      <c r="H362" s="20">
        <v>6000</v>
      </c>
      <c r="I362" s="20"/>
    </row>
    <row r="363" spans="1:9" ht="12.75">
      <c r="A363" s="19"/>
      <c r="B363" s="19"/>
      <c r="C363" s="25" t="s">
        <v>103</v>
      </c>
      <c r="D363" s="20">
        <f t="shared" si="43"/>
        <v>46700</v>
      </c>
      <c r="E363" s="20"/>
      <c r="F363" s="20"/>
      <c r="G363" s="59">
        <v>46700</v>
      </c>
      <c r="H363" s="20">
        <v>20400</v>
      </c>
      <c r="I363" s="20"/>
    </row>
    <row r="364" spans="1:9" ht="12.75">
      <c r="A364" s="19"/>
      <c r="B364" s="19"/>
      <c r="C364" s="25" t="s">
        <v>104</v>
      </c>
      <c r="D364" s="20">
        <f t="shared" si="43"/>
        <v>17500</v>
      </c>
      <c r="E364" s="20"/>
      <c r="F364" s="20"/>
      <c r="G364" s="59">
        <v>17500</v>
      </c>
      <c r="H364" s="20"/>
      <c r="I364" s="20"/>
    </row>
    <row r="365" spans="1:9" ht="12.75">
      <c r="A365" s="19"/>
      <c r="B365" s="19"/>
      <c r="C365" s="25" t="s">
        <v>105</v>
      </c>
      <c r="D365" s="20">
        <f t="shared" si="43"/>
        <v>17500</v>
      </c>
      <c r="E365" s="20"/>
      <c r="F365" s="20"/>
      <c r="G365" s="59">
        <v>17500</v>
      </c>
      <c r="H365" s="20"/>
      <c r="I365" s="20"/>
    </row>
    <row r="366" spans="1:9" ht="12.75">
      <c r="A366" s="24"/>
      <c r="B366" s="24"/>
      <c r="C366" s="25"/>
      <c r="D366" s="20"/>
      <c r="E366" s="20"/>
      <c r="F366" s="59"/>
      <c r="G366" s="59"/>
      <c r="H366" s="59"/>
      <c r="I366" s="20"/>
    </row>
    <row r="367" spans="1:13" s="38" customFormat="1" ht="12.75">
      <c r="A367" s="40" t="s">
        <v>10</v>
      </c>
      <c r="B367" s="40" t="s">
        <v>11</v>
      </c>
      <c r="C367" s="41" t="s">
        <v>127</v>
      </c>
      <c r="D367" s="37">
        <f aca="true" t="shared" si="44" ref="D367:I367">D369</f>
        <v>95000</v>
      </c>
      <c r="E367" s="37">
        <f t="shared" si="44"/>
        <v>95000</v>
      </c>
      <c r="F367" s="37">
        <f t="shared" si="44"/>
        <v>0</v>
      </c>
      <c r="G367" s="37">
        <f t="shared" si="44"/>
        <v>0</v>
      </c>
      <c r="H367" s="37">
        <f t="shared" si="44"/>
        <v>0</v>
      </c>
      <c r="I367" s="37">
        <f t="shared" si="44"/>
        <v>0</v>
      </c>
      <c r="K367" s="89"/>
      <c r="L367" s="89"/>
      <c r="M367" s="89"/>
    </row>
    <row r="368" spans="1:9" ht="12.75">
      <c r="A368" s="19"/>
      <c r="B368" s="19"/>
      <c r="C368" s="25" t="s">
        <v>8</v>
      </c>
      <c r="D368" s="20"/>
      <c r="E368" s="20"/>
      <c r="F368" s="20"/>
      <c r="G368" s="59"/>
      <c r="H368" s="20"/>
      <c r="I368" s="20"/>
    </row>
    <row r="369" spans="1:9" ht="12.75">
      <c r="A369" s="19"/>
      <c r="B369" s="19"/>
      <c r="C369" s="25" t="s">
        <v>146</v>
      </c>
      <c r="D369" s="20">
        <f>E369+G369</f>
        <v>95000</v>
      </c>
      <c r="E369" s="20">
        <v>95000</v>
      </c>
      <c r="F369" s="20"/>
      <c r="G369" s="59"/>
      <c r="H369" s="20"/>
      <c r="I369" s="20"/>
    </row>
    <row r="370" spans="1:9" ht="13.5" thickBot="1">
      <c r="A370" s="18"/>
      <c r="B370" s="18"/>
      <c r="C370" s="109"/>
      <c r="D370" s="65"/>
      <c r="E370" s="65"/>
      <c r="F370" s="65"/>
      <c r="G370" s="66"/>
      <c r="H370" s="65"/>
      <c r="I370" s="65"/>
    </row>
    <row r="371" spans="1:2" ht="12.75">
      <c r="A371" s="13"/>
      <c r="B371" s="13"/>
    </row>
    <row r="372" spans="1:2" ht="12.75">
      <c r="A372" s="13"/>
      <c r="B372" s="13"/>
    </row>
    <row r="373" spans="1:2" ht="12.75">
      <c r="A373" s="13"/>
      <c r="B373" s="13"/>
    </row>
    <row r="374" spans="1:2" ht="12.75">
      <c r="A374" s="13"/>
      <c r="B374" s="13"/>
    </row>
    <row r="375" spans="1:2" ht="12.75">
      <c r="A375" s="13"/>
      <c r="B375" s="13"/>
    </row>
    <row r="376" spans="1:2" ht="12.75">
      <c r="A376" s="13"/>
      <c r="B376" s="13"/>
    </row>
    <row r="377" spans="1:2" ht="12.75">
      <c r="A377" s="13"/>
      <c r="B377" s="13"/>
    </row>
    <row r="378" spans="1:2" ht="12.75">
      <c r="A378" s="13"/>
      <c r="B378" s="13"/>
    </row>
    <row r="379" spans="1:2" ht="12.75">
      <c r="A379" s="13"/>
      <c r="B379" s="13"/>
    </row>
    <row r="380" spans="1:2" ht="12.75">
      <c r="A380" s="13"/>
      <c r="B380" s="13"/>
    </row>
    <row r="381" spans="1:2" ht="12.75">
      <c r="A381" s="13"/>
      <c r="B381" s="13"/>
    </row>
    <row r="382" spans="1:2" ht="12.75">
      <c r="A382" s="13"/>
      <c r="B382" s="13"/>
    </row>
    <row r="383" spans="1:2" ht="12.75">
      <c r="A383" s="13"/>
      <c r="B383" s="13"/>
    </row>
    <row r="384" spans="1:2" ht="12.75">
      <c r="A384" s="13"/>
      <c r="B384" s="13"/>
    </row>
    <row r="385" spans="1:2" ht="12.75">
      <c r="A385" s="13"/>
      <c r="B385" s="13"/>
    </row>
    <row r="386" spans="1:2" ht="12.75">
      <c r="A386" s="13"/>
      <c r="B386" s="13"/>
    </row>
    <row r="387" spans="1:2" ht="12.75">
      <c r="A387" s="13"/>
      <c r="B387" s="13"/>
    </row>
    <row r="388" spans="1:2" ht="12.75">
      <c r="A388" s="13"/>
      <c r="B388" s="13"/>
    </row>
    <row r="389" spans="1:2" ht="12.75">
      <c r="A389" s="13"/>
      <c r="B389" s="13"/>
    </row>
    <row r="390" spans="1:2" ht="12.75">
      <c r="A390" s="13"/>
      <c r="B390" s="13"/>
    </row>
    <row r="391" spans="1:2" ht="12.75">
      <c r="A391" s="13"/>
      <c r="B391" s="13"/>
    </row>
    <row r="392" spans="1:2" ht="12.75">
      <c r="A392" s="13"/>
      <c r="B392" s="13"/>
    </row>
    <row r="393" spans="1:2" ht="12.75">
      <c r="A393" s="13"/>
      <c r="B393" s="13"/>
    </row>
    <row r="394" spans="1:2" ht="12.75">
      <c r="A394" s="13"/>
      <c r="B394" s="13"/>
    </row>
    <row r="395" spans="1:2" ht="12.75">
      <c r="A395" s="13"/>
      <c r="B395" s="13"/>
    </row>
    <row r="396" spans="1:2" ht="12.75">
      <c r="A396" s="13"/>
      <c r="B396" s="13"/>
    </row>
    <row r="397" spans="1:2" ht="12.75">
      <c r="A397" s="13"/>
      <c r="B397" s="13"/>
    </row>
    <row r="398" spans="1:2" ht="12.75">
      <c r="A398" s="13"/>
      <c r="B398" s="13"/>
    </row>
    <row r="399" spans="1:2" ht="12.75">
      <c r="A399" s="13"/>
      <c r="B399" s="13"/>
    </row>
    <row r="400" spans="1:2" ht="12.75">
      <c r="A400" s="13"/>
      <c r="B400" s="13"/>
    </row>
    <row r="401" spans="1:2" ht="12.75">
      <c r="A401" s="13"/>
      <c r="B401" s="13"/>
    </row>
    <row r="402" spans="1:2" ht="12.75">
      <c r="A402" s="13"/>
      <c r="B402" s="13"/>
    </row>
    <row r="403" spans="1:2" ht="12.75">
      <c r="A403" s="13"/>
      <c r="B403" s="13"/>
    </row>
    <row r="404" spans="1:2" ht="12.75">
      <c r="A404" s="13"/>
      <c r="B404" s="13"/>
    </row>
    <row r="405" spans="1:2" ht="12.75">
      <c r="A405" s="13"/>
      <c r="B405" s="13"/>
    </row>
    <row r="406" spans="1:2" ht="12.75">
      <c r="A406" s="13"/>
      <c r="B406" s="13"/>
    </row>
    <row r="407" spans="1:2" ht="12.75">
      <c r="A407" s="13"/>
      <c r="B407" s="13"/>
    </row>
    <row r="408" spans="1:2" ht="12.75">
      <c r="A408" s="13"/>
      <c r="B408" s="13"/>
    </row>
    <row r="409" spans="1:2" ht="12.75">
      <c r="A409" s="13"/>
      <c r="B409" s="13"/>
    </row>
    <row r="410" spans="1:2" ht="12.75">
      <c r="A410" s="13"/>
      <c r="B410" s="13"/>
    </row>
    <row r="411" spans="1:2" ht="12.75">
      <c r="A411" s="13"/>
      <c r="B411" s="13"/>
    </row>
    <row r="412" spans="1:2" ht="12.75">
      <c r="A412" s="13"/>
      <c r="B412" s="13"/>
    </row>
    <row r="413" spans="1:2" ht="12.75">
      <c r="A413" s="13"/>
      <c r="B413" s="13"/>
    </row>
    <row r="414" spans="1:2" ht="12.75">
      <c r="A414" s="13"/>
      <c r="B414" s="13"/>
    </row>
    <row r="415" spans="1:2" ht="12.75">
      <c r="A415" s="13"/>
      <c r="B415" s="13"/>
    </row>
    <row r="416" spans="1:2" ht="12.75">
      <c r="A416" s="13"/>
      <c r="B416" s="13"/>
    </row>
    <row r="417" spans="1:2" ht="12.75">
      <c r="A417" s="13"/>
      <c r="B417" s="13"/>
    </row>
    <row r="418" spans="1:2" ht="12.75">
      <c r="A418" s="13"/>
      <c r="B418" s="13"/>
    </row>
    <row r="419" spans="1:2" ht="12.75">
      <c r="A419" s="13"/>
      <c r="B419" s="13"/>
    </row>
    <row r="420" spans="1:2" ht="12.75">
      <c r="A420" s="13"/>
      <c r="B420" s="13"/>
    </row>
    <row r="421" spans="1:2" ht="12.75">
      <c r="A421" s="13"/>
      <c r="B421" s="13"/>
    </row>
    <row r="422" spans="1:2" ht="12.75">
      <c r="A422" s="13"/>
      <c r="B422" s="13"/>
    </row>
    <row r="423" spans="1:2" ht="12.75">
      <c r="A423" s="13"/>
      <c r="B423" s="13"/>
    </row>
    <row r="424" spans="1:2" ht="12.75">
      <c r="A424" s="13"/>
      <c r="B424" s="13"/>
    </row>
    <row r="425" spans="1:2" ht="12.75">
      <c r="A425" s="13"/>
      <c r="B425" s="13"/>
    </row>
    <row r="426" spans="1:2" ht="12.75">
      <c r="A426" s="13"/>
      <c r="B426" s="13"/>
    </row>
    <row r="427" spans="1:2" ht="12.75">
      <c r="A427" s="13"/>
      <c r="B427" s="13"/>
    </row>
    <row r="428" spans="1:2" ht="12.75">
      <c r="A428" s="13"/>
      <c r="B428" s="13"/>
    </row>
    <row r="429" spans="1:2" ht="12.75">
      <c r="A429" s="13"/>
      <c r="B429" s="13"/>
    </row>
    <row r="430" spans="1:2" ht="12.75">
      <c r="A430" s="13"/>
      <c r="B430" s="13"/>
    </row>
    <row r="431" spans="1:2" ht="12.75">
      <c r="A431" s="13"/>
      <c r="B431" s="13"/>
    </row>
    <row r="432" spans="1:2" ht="12.75">
      <c r="A432" s="13"/>
      <c r="B432" s="13"/>
    </row>
    <row r="433" spans="1:2" ht="12.75">
      <c r="A433" s="13"/>
      <c r="B433" s="13"/>
    </row>
    <row r="434" spans="1:2" ht="12.75">
      <c r="A434" s="13"/>
      <c r="B434" s="13"/>
    </row>
    <row r="435" spans="1:2" ht="12.75">
      <c r="A435" s="13"/>
      <c r="B435" s="13"/>
    </row>
    <row r="436" spans="1:2" ht="12.75">
      <c r="A436" s="13"/>
      <c r="B436" s="13"/>
    </row>
    <row r="437" spans="1:2" ht="12.75">
      <c r="A437" s="13"/>
      <c r="B437" s="13"/>
    </row>
    <row r="438" spans="1:2" ht="12.75">
      <c r="A438" s="13"/>
      <c r="B438" s="13"/>
    </row>
    <row r="439" spans="1:2" ht="12.75">
      <c r="A439" s="13"/>
      <c r="B439" s="13"/>
    </row>
    <row r="440" spans="1:2" ht="12.75">
      <c r="A440" s="13"/>
      <c r="B440" s="13"/>
    </row>
    <row r="441" spans="1:2" ht="12.75">
      <c r="A441" s="13"/>
      <c r="B441" s="13"/>
    </row>
    <row r="442" spans="1:2" ht="12.75">
      <c r="A442" s="13"/>
      <c r="B442" s="13"/>
    </row>
    <row r="443" spans="1:2" ht="12.75">
      <c r="A443" s="13"/>
      <c r="B443" s="13"/>
    </row>
    <row r="444" spans="1:2" ht="12.75">
      <c r="A444" s="13"/>
      <c r="B444" s="13"/>
    </row>
    <row r="445" spans="1:2" ht="12.75">
      <c r="A445" s="13"/>
      <c r="B445" s="13"/>
    </row>
    <row r="446" spans="1:2" ht="12.75">
      <c r="A446" s="13"/>
      <c r="B446" s="13"/>
    </row>
    <row r="447" spans="1:2" ht="12.75">
      <c r="A447" s="13"/>
      <c r="B447" s="13"/>
    </row>
    <row r="448" spans="1:2" ht="12.75">
      <c r="A448" s="13"/>
      <c r="B448" s="13"/>
    </row>
    <row r="449" spans="1:2" ht="12.75">
      <c r="A449" s="13"/>
      <c r="B449" s="13"/>
    </row>
    <row r="450" spans="1:2" ht="12.75">
      <c r="A450" s="13"/>
      <c r="B450" s="13"/>
    </row>
    <row r="451" spans="1:2" ht="12.75">
      <c r="A451" s="13"/>
      <c r="B451" s="13"/>
    </row>
    <row r="452" spans="1:2" ht="12.75">
      <c r="A452" s="13"/>
      <c r="B452" s="13"/>
    </row>
    <row r="453" spans="1:2" ht="12.75">
      <c r="A453" s="13"/>
      <c r="B453" s="13"/>
    </row>
    <row r="454" spans="1:2" ht="12.75">
      <c r="A454" s="13"/>
      <c r="B454" s="13"/>
    </row>
    <row r="455" spans="1:2" ht="12.75">
      <c r="A455" s="13"/>
      <c r="B455" s="13"/>
    </row>
    <row r="456" spans="1:2" ht="12.75">
      <c r="A456" s="13"/>
      <c r="B456" s="13"/>
    </row>
    <row r="457" spans="1:2" ht="12.75">
      <c r="A457" s="13"/>
      <c r="B457" s="13"/>
    </row>
    <row r="458" spans="1:2" ht="12.75">
      <c r="A458" s="13"/>
      <c r="B458" s="13"/>
    </row>
  </sheetData>
  <mergeCells count="11">
    <mergeCell ref="H6:I6"/>
    <mergeCell ref="A7:B9"/>
    <mergeCell ref="A3:I3"/>
    <mergeCell ref="A4:I4"/>
    <mergeCell ref="C7:C10"/>
    <mergeCell ref="D7:I7"/>
    <mergeCell ref="D8:D10"/>
    <mergeCell ref="E8:I8"/>
    <mergeCell ref="E9:F9"/>
    <mergeCell ref="G9:H9"/>
    <mergeCell ref="I9:I10"/>
  </mergeCells>
  <printOptions/>
  <pageMargins left="0.5" right="0" top="0.5" bottom="0.51" header="0.5" footer="0.35"/>
  <pageSetup firstPageNumber="33" useFirstPageNumber="1" horizontalDpi="300" verticalDpi="300" orientation="portrait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MFE</dc:creator>
  <cp:keywords/>
  <dc:description/>
  <cp:lastModifiedBy>MFE</cp:lastModifiedBy>
  <cp:lastPrinted>2004-06-13T17:13:58Z</cp:lastPrinted>
  <dcterms:created xsi:type="dcterms:W3CDTF">2004-06-10T06:16:55Z</dcterms:created>
  <dcterms:modified xsi:type="dcterms:W3CDTF">2004-06-14T08:13:55Z</dcterms:modified>
  <cp:category/>
  <cp:version/>
  <cp:contentType/>
  <cp:contentStatus/>
</cp:coreProperties>
</file>