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ԸՏ'!$B$2:$K$11</definedName>
    <definedName name="_xlnm.Print_Area" localSheetId="11">'10 ԸՏ '!$B$2:$K$11</definedName>
    <definedName name="_xlnm.Print_Area" localSheetId="12">'11 ԸՏ'!$B$2:$K$12</definedName>
    <definedName name="_xlnm.Print_Area" localSheetId="13">'12 ԸՏ'!$B$2:$K$12</definedName>
    <definedName name="_xlnm.Print_Area" localSheetId="14">'13 ԸՏ'!$B$2:$K$12</definedName>
    <definedName name="_xlnm.Print_Area" localSheetId="3">'2 ԸՏ '!$B$2:$K$12</definedName>
    <definedName name="_xlnm.Print_Area" localSheetId="4">'3 ԸՏ'!$B$2:$K$14</definedName>
    <definedName name="_xlnm.Print_Area" localSheetId="5">'4 ԸՏ '!$B$2:$K$13</definedName>
    <definedName name="_xlnm.Print_Area" localSheetId="6">'5 ԸՏ'!$B$2:$K$12</definedName>
    <definedName name="_xlnm.Print_Area" localSheetId="7">'6 ԸՏ '!$B$2:$K$11</definedName>
    <definedName name="_xlnm.Print_Area" localSheetId="8">'7 ԸՏ '!$B$2:$K$11</definedName>
    <definedName name="_xlnm.Print_Area" localSheetId="9">'8 ԸՏ'!$B$2:$K$10</definedName>
    <definedName name="_xlnm.Print_Area" localSheetId="10">'9 ԸՏ '!$B$2:$K$12</definedName>
    <definedName name="_xlnm.Print_Area" localSheetId="0">'համապետական I մաս'!$A$2:$J$107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7" i="5" l="1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<sst xmlns="http://schemas.openxmlformats.org/spreadsheetml/2006/main" count="1402" uniqueCount="720">
  <si>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</si>
  <si>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</si>
  <si>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</si>
  <si>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</si>
  <si>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</si>
  <si>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</si>
  <si>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</si>
  <si>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</si>
  <si>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</si>
  <si>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</si>
  <si>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</si>
  <si>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</si>
  <si>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</si>
  <si>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</si>
  <si>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</si>
  <si>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</si>
  <si>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</si>
  <si>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</si>
  <si>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</si>
  <si>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</si>
  <si>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</si>
  <si>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</si>
  <si>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</si>
  <si>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</si>
  <si>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</si>
  <si>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</si>
  <si>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</si>
  <si>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</si>
  <si>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</si>
  <si>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</si>
  <si>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</si>
  <si>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</si>
  <si>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</si>
  <si>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</si>
  <si>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</si>
  <si>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</si>
  <si>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</si>
  <si>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</si>
  <si>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</si>
  <si>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Քոքոբելյան</t>
  </si>
  <si>
    <t>Խաչատուր</t>
  </si>
  <si>
    <t>Գրիշայի</t>
  </si>
  <si>
    <t>Ազատ Դեմոկրատներ</t>
  </si>
  <si>
    <t>Երևան,Հերացու 18,բն.27</t>
  </si>
  <si>
    <t>ՀՀ  ԱԺ անկախ պատգամավոր</t>
  </si>
  <si>
    <t>Բագրատյան</t>
  </si>
  <si>
    <t>Հրանտ</t>
  </si>
  <si>
    <t>Արարատի</t>
  </si>
  <si>
    <t>Ազատություն</t>
  </si>
  <si>
    <t>Երևան,Ավետիսյան 80-52</t>
  </si>
  <si>
    <t>ՀՀ  ԱԺ  պատգամավոր</t>
  </si>
  <si>
    <t>Սաֆարյան</t>
  </si>
  <si>
    <t>Սերյոժայի</t>
  </si>
  <si>
    <t>անկուսակցական</t>
  </si>
  <si>
    <t xml:space="preserve">   AM0889866</t>
  </si>
  <si>
    <t>Երևան,Թոթովենցի11,բն30</t>
  </si>
  <si>
    <t>Երևանի ավագանու անդամ</t>
  </si>
  <si>
    <t>Բախշյան</t>
  </si>
  <si>
    <t>Անահիտ</t>
  </si>
  <si>
    <t>Ներսեսի</t>
  </si>
  <si>
    <t xml:space="preserve"> ID 002007128</t>
  </si>
  <si>
    <t>Երևան,Բաբաջանյան20, բն.11</t>
  </si>
  <si>
    <t>Երևանի ավագանու անդամ, Կրթության ազգային ինստիտուտի փոխտնօրեն</t>
  </si>
  <si>
    <t>Այվազյան</t>
  </si>
  <si>
    <t>Մասիս</t>
  </si>
  <si>
    <t>Վազգենի</t>
  </si>
  <si>
    <t>ID 008773103</t>
  </si>
  <si>
    <t>Երևան, Զ. Քանաքեռցու 2նրբ., տուն 4</t>
  </si>
  <si>
    <t>Ազատ դեմոկրատներ կուսակցության գործադիր քարտուղար</t>
  </si>
  <si>
    <t>Խաչատրյան</t>
  </si>
  <si>
    <t>Անժելա</t>
  </si>
  <si>
    <t>Արտաշեսի</t>
  </si>
  <si>
    <t>ID 008911646</t>
  </si>
  <si>
    <t>Երևան, Ա. Խաչատրյան4, բն.9</t>
  </si>
  <si>
    <t>Ազատ դեմոկրատներ կուսակցության փոխնախագահ</t>
  </si>
  <si>
    <t>1.</t>
  </si>
  <si>
    <t>2.</t>
  </si>
  <si>
    <t>3.</t>
  </si>
  <si>
    <t>4.</t>
  </si>
  <si>
    <t>5.</t>
  </si>
  <si>
    <t>6.</t>
  </si>
  <si>
    <t>Առաքելյան</t>
  </si>
  <si>
    <t>Արմեն</t>
  </si>
  <si>
    <t>Ալբերտի</t>
  </si>
  <si>
    <t>AK 0502001</t>
  </si>
  <si>
    <t>Երևան, Տիգրան Մեծ 18, բն. 15</t>
  </si>
  <si>
    <t>Չի աշխատում</t>
  </si>
  <si>
    <t>Մինասյան</t>
  </si>
  <si>
    <t>Սոնա</t>
  </si>
  <si>
    <t>Սամվելի</t>
  </si>
  <si>
    <t>AH 0393244</t>
  </si>
  <si>
    <t>Կապան, Լեն-Հանքեր 7, բն.14</t>
  </si>
  <si>
    <t>Ազատ դեմոկրատներ կուսակցության մամլո խոսնակ</t>
  </si>
  <si>
    <t>Նարեկ</t>
  </si>
  <si>
    <t>Մասիսի</t>
  </si>
  <si>
    <t>AP 0605497</t>
  </si>
  <si>
    <t>ՀՀ ԱԺ պատգամավորի օգնական, Էլեկտրիկ Երևան ՀԿ նախագահ</t>
  </si>
  <si>
    <t>Բաղդասարյան</t>
  </si>
  <si>
    <t>Գագիկ</t>
  </si>
  <si>
    <t>Գուրգենի</t>
  </si>
  <si>
    <t>AM 0202490</t>
  </si>
  <si>
    <t>Երևան, Առաքելյան փող. տուն 28</t>
  </si>
  <si>
    <t>Եղիազարյան</t>
  </si>
  <si>
    <t>Աշոտ</t>
  </si>
  <si>
    <t>Արծրունի</t>
  </si>
  <si>
    <t>AK 0604664</t>
  </si>
  <si>
    <t>Հրազդան, Միկրոշրջան թաղամաս, 27 շենք, բն.48</t>
  </si>
  <si>
    <t>ԵՊՏՀ, Միկրոէկոնոմիկայի և ձեռնարկատիրական գործունեության կազմակերպման ամբիոնի դոցենտ</t>
  </si>
  <si>
    <t>Զեյնալվանդյան</t>
  </si>
  <si>
    <t>Ներսես</t>
  </si>
  <si>
    <t>Ռաֆայելի</t>
  </si>
  <si>
    <t>AN 0436132</t>
  </si>
  <si>
    <t>Աբովյան, Սարալանջի 16, բն.42</t>
  </si>
  <si>
    <t>Չիթչյան</t>
  </si>
  <si>
    <t>Լիանա</t>
  </si>
  <si>
    <t>Լևոնի</t>
  </si>
  <si>
    <t>ID 006653984</t>
  </si>
  <si>
    <t>Երևան, Թադևոսյան 5/6</t>
  </si>
  <si>
    <t>Ծիր Կաթին նախադպրոցական ուսումնական կենտրոնի տնօրեն</t>
  </si>
  <si>
    <t>Պողոսյան</t>
  </si>
  <si>
    <t>Արթուր</t>
  </si>
  <si>
    <t>Ֆիրդուսի</t>
  </si>
  <si>
    <t xml:space="preserve"> Ազատ դեմոկրատներ</t>
  </si>
  <si>
    <t>AM 0670561</t>
  </si>
  <si>
    <t>Արթիկ, Գայի փող., տուն 10</t>
  </si>
  <si>
    <t>Մոր և մանկան ավստրիական հիվանդանոց, Բժիշկ-վիրաբույժ</t>
  </si>
  <si>
    <t>Մխիթարյան</t>
  </si>
  <si>
    <t>Վահան</t>
  </si>
  <si>
    <t>Աշոտի</t>
  </si>
  <si>
    <t>ID 007398175</t>
  </si>
  <si>
    <t>Վանաձոր, Բուսաբանական 1</t>
  </si>
  <si>
    <t>Անուշ</t>
  </si>
  <si>
    <t>Շուշանյան</t>
  </si>
  <si>
    <t>Վաղինակ</t>
  </si>
  <si>
    <t>Ռոբերտի</t>
  </si>
  <si>
    <t>AH 0402603</t>
  </si>
  <si>
    <t>Սպիտակ, Շվեյցարական 24</t>
  </si>
  <si>
    <t>Էլեկտրիկ Երևան ՀԿ, փոխնախագահ</t>
  </si>
  <si>
    <t>Վաչիկ</t>
  </si>
  <si>
    <t>Մկրտչյան</t>
  </si>
  <si>
    <t>Հմայակ</t>
  </si>
  <si>
    <t>Արագածի</t>
  </si>
  <si>
    <t>AH 0451916</t>
  </si>
  <si>
    <t>Այնթափ, 15 փող., տուն 41</t>
  </si>
  <si>
    <t>Էլեկտրիկ Երևան ՀԿ, Ծրագրերի համակարգող</t>
  </si>
  <si>
    <t>Հարությունյան</t>
  </si>
  <si>
    <t>Սամվել</t>
  </si>
  <si>
    <t>Վաղարշակի</t>
  </si>
  <si>
    <t>AM 0865013</t>
  </si>
  <si>
    <t>Գորիս, Սպանդարյան փող., տուն 20</t>
  </si>
  <si>
    <t>ԳՊՀ Հայագիտական կենտրոնի գիտաշխատող</t>
  </si>
  <si>
    <t>Բոչոլյան</t>
  </si>
  <si>
    <t>Հռիփսիմե</t>
  </si>
  <si>
    <t>Երևան, Ա. Ահարոնյան 10, բն. 25</t>
  </si>
  <si>
    <t>ՀՀ ԱԺ պատգամավորի օգնական</t>
  </si>
  <si>
    <t>Արա</t>
  </si>
  <si>
    <t>Ֆելիքսի</t>
  </si>
  <si>
    <t>ID 001406958</t>
  </si>
  <si>
    <t>Երևան, Շրջանային 2, շենք 4, բն. 11</t>
  </si>
  <si>
    <t>"Armenian Business Center" ՍՊԸ, գործադիր-տնօրեն</t>
  </si>
  <si>
    <t>Խանվելյան</t>
  </si>
  <si>
    <t>Սերգեյի</t>
  </si>
  <si>
    <t>Օձուն, փող. 4, տուն 31</t>
  </si>
  <si>
    <t>Դավթյան</t>
  </si>
  <si>
    <t>Արման</t>
  </si>
  <si>
    <t>ID 000578260</t>
  </si>
  <si>
    <t>Երևան, Պուշկինի 36, բն. 15</t>
  </si>
  <si>
    <t>Սիթի Սերվիզ ՍՊԸ, գործադիր-տնօրեն</t>
  </si>
  <si>
    <t>Ավթանդիլյան</t>
  </si>
  <si>
    <t>Սիրարփի</t>
  </si>
  <si>
    <t>AM 0501500</t>
  </si>
  <si>
    <t>Երևան, Նորաշեն 18, բն. 93</t>
  </si>
  <si>
    <t>Վոնդեֆուլ Թրեվլ Ընդ Տուրս ՍՊԸ, Հիմնադիր-տնօրեն</t>
  </si>
  <si>
    <t xml:space="preserve">Սարգսյան </t>
  </si>
  <si>
    <t>Հայկ</t>
  </si>
  <si>
    <t>Հենդրիկի</t>
  </si>
  <si>
    <t>AP 0510743</t>
  </si>
  <si>
    <t>Երևան, Նազարբեկյան 44, բն. 3</t>
  </si>
  <si>
    <t>Լուսանշան ՊՈԱԿ, Ճարտարագետ</t>
  </si>
  <si>
    <t>Վարշամ</t>
  </si>
  <si>
    <t>Վլադիկի</t>
  </si>
  <si>
    <t>ID 001687268</t>
  </si>
  <si>
    <t>Շինուհայր, 2-րդ նրբանցք, տուն 13</t>
  </si>
  <si>
    <t>Իրինա</t>
  </si>
  <si>
    <t>AM 0296710</t>
  </si>
  <si>
    <t>Realty ՍՊԸ, հիմնադիր-տնօրեն</t>
  </si>
  <si>
    <t>Ալեքսանյան</t>
  </si>
  <si>
    <t>Թորոս</t>
  </si>
  <si>
    <t>Համլետի</t>
  </si>
  <si>
    <t>AN 0445695</t>
  </si>
  <si>
    <t>Մարտունի, Գեղահովիտ 1փող., տուն 43</t>
  </si>
  <si>
    <t>Մալխասյան</t>
  </si>
  <si>
    <t>Ռոստոմ</t>
  </si>
  <si>
    <t>Խաչատուրի</t>
  </si>
  <si>
    <t>AH 0340115</t>
  </si>
  <si>
    <t>Երևան, Նոր Նորք 9, 13 շենք, բն. 14</t>
  </si>
  <si>
    <t>Միկրորինգ ՍՊԸ, Հիմնադիր-տնօրեն</t>
  </si>
  <si>
    <t>Հովհաննիսյան</t>
  </si>
  <si>
    <t>Արմինե</t>
  </si>
  <si>
    <t>Վաղինակի</t>
  </si>
  <si>
    <t>AG 0287916</t>
  </si>
  <si>
    <t>Երևան, Դավթաշեն 4-րդ թղմ., 43-16</t>
  </si>
  <si>
    <t>Հ2 հեռուստաընկերություն, հաղորդավարի ասիստենտ</t>
  </si>
  <si>
    <t xml:space="preserve">Բեջանյան </t>
  </si>
  <si>
    <t>Սարգիս</t>
  </si>
  <si>
    <t>AN0634894</t>
  </si>
  <si>
    <t>Տավուշի մարզ, գ. Կողբ, 38 փող., տուն 7</t>
  </si>
  <si>
    <t>Արդարադատության նախարարության, Դատաիրավական բարեփոխումների ԾԻԳ, տնտեսագետ</t>
  </si>
  <si>
    <t>Հայրապետյան</t>
  </si>
  <si>
    <t>Սուրեն</t>
  </si>
  <si>
    <t>Արմենակի</t>
  </si>
  <si>
    <t>AM 0789046</t>
  </si>
  <si>
    <t>Երևան, Օրբելի 4, բն. 67</t>
  </si>
  <si>
    <t>Օհանյան</t>
  </si>
  <si>
    <t>Աննա</t>
  </si>
  <si>
    <t>Արթուրի</t>
  </si>
  <si>
    <t>AG 0654585</t>
  </si>
  <si>
    <t>Մարտունի, Նարեկացու փող., շենք 23. բն. 5</t>
  </si>
  <si>
    <t>Քարեվարդ ՍՊԸ, գանձապահ</t>
  </si>
  <si>
    <t>Սինդոյան</t>
  </si>
  <si>
    <t>Խորեն</t>
  </si>
  <si>
    <t>Տիգրանի</t>
  </si>
  <si>
    <t>AH 0302440</t>
  </si>
  <si>
    <t>Չարենցավան, 6թղմ., շենք 3, բն.  8</t>
  </si>
  <si>
    <t>Յուքոմ ՍՊԸ, վաճառքի մասնագետ</t>
  </si>
  <si>
    <t>Զակալաշվիլի</t>
  </si>
  <si>
    <t>Լուսինե</t>
  </si>
  <si>
    <t>Գառնիկի</t>
  </si>
  <si>
    <t>AP 0660286</t>
  </si>
  <si>
    <t>Ինտեգրացիայի և ժողովրդավարության հայկական կենտրոն ՀԿ, Ծրագրերի ղեկավար</t>
  </si>
  <si>
    <t>Արմենի</t>
  </si>
  <si>
    <t>AP 0655718</t>
  </si>
  <si>
    <t>Երևան, Տ.Մեծի 18, բն. 15</t>
  </si>
  <si>
    <t>Դանիելյանց</t>
  </si>
  <si>
    <t>Վերոնիկա</t>
  </si>
  <si>
    <t>Պավելի</t>
  </si>
  <si>
    <t>AN 0338386</t>
  </si>
  <si>
    <t>Երևան, Մ. Բաղրամյան 70-18</t>
  </si>
  <si>
    <t>Վելլա Ստուդիա, Վաճառքի մենեջեր</t>
  </si>
  <si>
    <t>Լիովնիկի</t>
  </si>
  <si>
    <t>AK 0438444</t>
  </si>
  <si>
    <t>Շիրակի մարզ, գ. Սառնաղբյուր, շենք 4, բն. 1</t>
  </si>
  <si>
    <t xml:space="preserve">Մարինե </t>
  </si>
  <si>
    <t>Ժորայի</t>
  </si>
  <si>
    <t>ք. Աբովյան, Սևան 2/4, բն. 18</t>
  </si>
  <si>
    <t>Սեդա</t>
  </si>
  <si>
    <t>AK 0351983</t>
  </si>
  <si>
    <t>Երևան, Գայի պող., 8 շ., բն. 140</t>
  </si>
  <si>
    <t>ՀՀ Փաստաբանների պալատի անդամ</t>
  </si>
  <si>
    <t>Մեժլումյան</t>
  </si>
  <si>
    <t xml:space="preserve">Արմեն </t>
  </si>
  <si>
    <t>Սուրենի</t>
  </si>
  <si>
    <t>ք. Բերդ, Խորենացու փող., տուն 58</t>
  </si>
  <si>
    <t>Էրիեմ Էներջի ՍՊԸ, տնօրեն</t>
  </si>
  <si>
    <t>Տանանյան</t>
  </si>
  <si>
    <t>Էմմա</t>
  </si>
  <si>
    <t>ID 008006108</t>
  </si>
  <si>
    <t>Երևան, Այգեստան 4, տուն 3</t>
  </si>
  <si>
    <t>ՀՊՏՀ, ֆինանսաբանկային ամբիոնի վարիչ</t>
  </si>
  <si>
    <t>Խեչոյան</t>
  </si>
  <si>
    <t>ID 006725741</t>
  </si>
  <si>
    <t>Շիրակի մարզ, Ամասիայի շրջան, գ. Դարիկ, փող. 1, տուն 3</t>
  </si>
  <si>
    <t>Ագրո Հոլդինգ Արմենիա ՍՊԸ, հիմնադիր</t>
  </si>
  <si>
    <t xml:space="preserve">Լալայան </t>
  </si>
  <si>
    <t>Սպարտակի</t>
  </si>
  <si>
    <t>Երևան, Մանթաշյան 4/3, բն. 10</t>
  </si>
  <si>
    <t>Էդեն սրճարան-փաբ, մենեջեր</t>
  </si>
  <si>
    <t>Ծաղիկյան</t>
  </si>
  <si>
    <t>Դավիթ</t>
  </si>
  <si>
    <t>AM 0892653</t>
  </si>
  <si>
    <t>Երևան, Ավան, Թումանյան 6/2 շենք, բն. 2</t>
  </si>
  <si>
    <t>Արդարադատության նախարարության, Դատաիրավական բարեփոխումների ԾԻԳ, վարորդ</t>
  </si>
  <si>
    <t>Բաբայան</t>
  </si>
  <si>
    <t>ID 003128956</t>
  </si>
  <si>
    <t>Վանաձոր, Թումանյան 11/46</t>
  </si>
  <si>
    <t>Տարոն</t>
  </si>
  <si>
    <t>AG 0641917</t>
  </si>
  <si>
    <t>Երևան, Բաբաջանյան 129շ., բն. 42</t>
  </si>
  <si>
    <t>Թայմլես ՍՊԸ, խորհրդատու-վաճառող</t>
  </si>
  <si>
    <t xml:space="preserve">Կիտյուկովա </t>
  </si>
  <si>
    <t>Դիանա</t>
  </si>
  <si>
    <t>Վալերիի</t>
  </si>
  <si>
    <t>ID 005504816</t>
  </si>
  <si>
    <t>Երևան, Մանթաշյան 4/6, բն. 5</t>
  </si>
  <si>
    <t>Արամ</t>
  </si>
  <si>
    <t>AF 0710032</t>
  </si>
  <si>
    <t>Շիրակի մարզ, գ. Ամասիա, 25 փող., 23 տուն</t>
  </si>
  <si>
    <t>Գրիգորյան</t>
  </si>
  <si>
    <t>Ռուզաննա</t>
  </si>
  <si>
    <t>Հրանտի</t>
  </si>
  <si>
    <t>ID 000223685</t>
  </si>
  <si>
    <t>Երևան, Տ. Մեծի պող., 18շ., բն. 15</t>
  </si>
  <si>
    <t>ԵՊՃՀ, ինժեներ</t>
  </si>
  <si>
    <t>Գալոյան</t>
  </si>
  <si>
    <t>Նորիկի</t>
  </si>
  <si>
    <t>AK 0560321</t>
  </si>
  <si>
    <t>Վանաձոր, Գր. Լուսավորիչի 39, բն. 15</t>
  </si>
  <si>
    <t>Սառցակոմբինատ ՍՊԸ, տնօրեն</t>
  </si>
  <si>
    <t xml:space="preserve">Հովհաննիսյան </t>
  </si>
  <si>
    <t>AK 0514815</t>
  </si>
  <si>
    <t>Երևան, Բաշինջաղյան 2 նրբ., 8շ., բն. 1Ա</t>
  </si>
  <si>
    <t>Բիզնես Քոնսալթ ՓԲԸ, ավագ մասնագետ</t>
  </si>
  <si>
    <t xml:space="preserve">Հակոբյան </t>
  </si>
  <si>
    <t>Մկրտիչ</t>
  </si>
  <si>
    <t>Սարգսի</t>
  </si>
  <si>
    <t>ID 004156816</t>
  </si>
  <si>
    <t>Վանաձոր, Մյասնիկյան փող., տուն 62</t>
  </si>
  <si>
    <t>Մարտիրոսյան</t>
  </si>
  <si>
    <t>Լաուրա</t>
  </si>
  <si>
    <t>ID 005578026</t>
  </si>
  <si>
    <t>Լենիկի</t>
  </si>
  <si>
    <t xml:space="preserve">    Ազատ Դեմոկրատներ</t>
  </si>
  <si>
    <t xml:space="preserve">   AN0362063</t>
  </si>
  <si>
    <t>գ.Շատին,փ 22,տ.28</t>
  </si>
  <si>
    <t>Հերմոն Մադ ՍՊԸ,ինժեներ</t>
  </si>
  <si>
    <t>Քրիստինե</t>
  </si>
  <si>
    <t xml:space="preserve">   AH0646189</t>
  </si>
  <si>
    <t>գ.Աչաջուր,1փ,տուն 25</t>
  </si>
  <si>
    <t xml:space="preserve">Ներսիսյան </t>
  </si>
  <si>
    <t>Սուրիկի</t>
  </si>
  <si>
    <t>AK 0630101</t>
  </si>
  <si>
    <t>Արագածոտնի մ., գ. Քուչակ, 19 փող., տուն 32</t>
  </si>
  <si>
    <t xml:space="preserve">Արշակ </t>
  </si>
  <si>
    <t>AK 0644004</t>
  </si>
  <si>
    <t>Երևան, Թումանյան փող., 41 շ., բն. 4</t>
  </si>
  <si>
    <t>Հասմիկ</t>
  </si>
  <si>
    <t>ID 001420504</t>
  </si>
  <si>
    <t xml:space="preserve">Շիրակի մարզ, գ. Ամասիա, </t>
  </si>
  <si>
    <t>Ամասիայի միջն. Դպրոց, ուսուցչուհի</t>
  </si>
  <si>
    <t xml:space="preserve">   Ազատ Դեմոկրատներ</t>
  </si>
  <si>
    <t xml:space="preserve">   AK0657420</t>
  </si>
  <si>
    <t>Երևան,Կոմիտաս 42-59</t>
  </si>
  <si>
    <t>Պարսամյան</t>
  </si>
  <si>
    <t>Համբարձում</t>
  </si>
  <si>
    <t>Մարտիրոսի</t>
  </si>
  <si>
    <t xml:space="preserve">   ID000403980</t>
  </si>
  <si>
    <t>Երևան,Դավթաշեն1թղմ,33.բն.31</t>
  </si>
  <si>
    <t>Ասէդլ ՍՊԸ,գլխավոր գանձապահ</t>
  </si>
  <si>
    <t xml:space="preserve">Վանյան </t>
  </si>
  <si>
    <t>Գիվիի</t>
  </si>
  <si>
    <t xml:space="preserve">   AH 0368719</t>
  </si>
  <si>
    <t>ԱՁ Վանյան Արմեն</t>
  </si>
  <si>
    <t>Միսակյան</t>
  </si>
  <si>
    <t>Էդուարդի</t>
  </si>
  <si>
    <t>AH 0348676</t>
  </si>
  <si>
    <t>Երևան, Դրոյի 23շ., բն. 10</t>
  </si>
  <si>
    <t>Արդարադատության նախարարության Դատաիրավական բարեփոխումների ԾԻԳ</t>
  </si>
  <si>
    <t>Վարդանյան</t>
  </si>
  <si>
    <t>Մամիկոնի</t>
  </si>
  <si>
    <t xml:space="preserve">   AM 0568096</t>
  </si>
  <si>
    <t>Երևան,Խաչատրյան 13/32</t>
  </si>
  <si>
    <t>Մեն ՍՊԸ,վարորդ</t>
  </si>
  <si>
    <t xml:space="preserve">Ջաղինյան </t>
  </si>
  <si>
    <t>Ֆլորա</t>
  </si>
  <si>
    <t>AN 0536724</t>
  </si>
  <si>
    <t>AH 0435622</t>
  </si>
  <si>
    <t>Վարդգես</t>
  </si>
  <si>
    <t>AH 0218120</t>
  </si>
  <si>
    <t>Երևան, Նոր Արեշ 11 փող, 90/1 տուն</t>
  </si>
  <si>
    <t>Եվրոմոթորս ՓԲԸ, հաշվապահ</t>
  </si>
  <si>
    <t>Մրտեյան</t>
  </si>
  <si>
    <t>Գոհար</t>
  </si>
  <si>
    <t xml:space="preserve"> ID 004654190</t>
  </si>
  <si>
    <t>Երևան,Տիմիրյազևի փ,տ.4</t>
  </si>
  <si>
    <t>Կարմիր Խաչ վ/կենտրոն, բուժքույր</t>
  </si>
  <si>
    <t>Արզականցյան</t>
  </si>
  <si>
    <t>Պապինի</t>
  </si>
  <si>
    <t>Երևան,Փափազյան,բն.29</t>
  </si>
  <si>
    <t>Գասպարյան</t>
  </si>
  <si>
    <t>Էդվարդի</t>
  </si>
  <si>
    <t>AM 0760838</t>
  </si>
  <si>
    <t>Էջմիածին, Արագածի զանգված, 15 շ., բն. 5</t>
  </si>
  <si>
    <t>Վաղարշապատի թիվ 12 հիմնական դպրոց, ուսուցչուհի</t>
  </si>
  <si>
    <t>Խեմչյան</t>
  </si>
  <si>
    <t>Վահրամ</t>
  </si>
  <si>
    <t>Վարդանի</t>
  </si>
  <si>
    <t>AK 0510912</t>
  </si>
  <si>
    <t>Երևան, Չեխովի փող., 15 շ., բն. 61</t>
  </si>
  <si>
    <t>Շինմեքմեխ ՍՊԸ, գլխավոր հաշվապահ</t>
  </si>
  <si>
    <t>Միրզոյան</t>
  </si>
  <si>
    <t xml:space="preserve">Կարինե </t>
  </si>
  <si>
    <t>Կորյունի</t>
  </si>
  <si>
    <t>AM 0519375</t>
  </si>
  <si>
    <t>Վանաձոր, Մյասնիկյան փող., տուն 61</t>
  </si>
  <si>
    <t>Սահակյան</t>
  </si>
  <si>
    <t>Անի</t>
  </si>
  <si>
    <t>Գևորգի</t>
  </si>
  <si>
    <t xml:space="preserve"> ID 007599798</t>
  </si>
  <si>
    <t>Երևան,Նազարբեկյան 16/1</t>
  </si>
  <si>
    <t>Միքայելյան</t>
  </si>
  <si>
    <t>Հարություն</t>
  </si>
  <si>
    <t>AM 0310669</t>
  </si>
  <si>
    <t>Մարտունի, գ. Ծովասար, 3/3 փկղ., տուն 1</t>
  </si>
  <si>
    <t>AN 0276472</t>
  </si>
  <si>
    <t>Երևան, Վարդանանց փող., շենք 5Ա, բն. 136</t>
  </si>
  <si>
    <t>Երևանի գյուղատնտեսական համալսարան, դասախոս</t>
  </si>
  <si>
    <t>Բալասանյան</t>
  </si>
  <si>
    <t xml:space="preserve">  AM 0882215</t>
  </si>
  <si>
    <t>Երևան,Սվաճյան12,բն.96</t>
  </si>
  <si>
    <t>Ասմիդա ՍՊԸ,մենեջեր</t>
  </si>
  <si>
    <t>Գիվի</t>
  </si>
  <si>
    <t>Իվանի</t>
  </si>
  <si>
    <t xml:space="preserve">   AK0519458</t>
  </si>
  <si>
    <t>Երևան,Գալշոյան 30,բն.27</t>
  </si>
  <si>
    <t>Մարկոսյան</t>
  </si>
  <si>
    <t xml:space="preserve">Արման </t>
  </si>
  <si>
    <t>Կամոյի</t>
  </si>
  <si>
    <t>AP 0592394</t>
  </si>
  <si>
    <t>Իջևան, Սպանդարյան փող., տուն 59</t>
  </si>
  <si>
    <t>Իջևանի քաղաքապետարան, Ներքին աուդիտի բաժնի առաջատար մասնագետ</t>
  </si>
  <si>
    <t xml:space="preserve">  AP0536799</t>
  </si>
  <si>
    <t>Աշտարակ,Նարեկացու,տ. 25</t>
  </si>
  <si>
    <t>Հակուբյան</t>
  </si>
  <si>
    <t xml:space="preserve">  AH0679086</t>
  </si>
  <si>
    <t>գ.Բաղրամյան,Բարեկամություն 1,բն.11</t>
  </si>
  <si>
    <t xml:space="preserve">Ավետիսյան </t>
  </si>
  <si>
    <t>Լիաննա</t>
  </si>
  <si>
    <t>Ռազմիկի</t>
  </si>
  <si>
    <t>Արտաշատ, Մյասնիկյան փող., տուն 37</t>
  </si>
  <si>
    <t xml:space="preserve">Ռիտա </t>
  </si>
  <si>
    <t>Ռուբիկի</t>
  </si>
  <si>
    <t>Ռիտա Խոջոյան ԱՁ տնօրեն</t>
  </si>
  <si>
    <t>Ազատի</t>
  </si>
  <si>
    <t>AG 0245331</t>
  </si>
  <si>
    <t>Կոտայքի մարզ, ք. Եղվարդ, Չարենցի փող., տուն 112</t>
  </si>
  <si>
    <t xml:space="preserve">Թորոսյան </t>
  </si>
  <si>
    <t>Ռաֆիկի</t>
  </si>
  <si>
    <t>Ուռուտյան</t>
  </si>
  <si>
    <t>Ռուբեն</t>
  </si>
  <si>
    <t>Կիրովի</t>
  </si>
  <si>
    <t>AM 0438674</t>
  </si>
  <si>
    <t>ՀԱԷԿ ՓԲԸ, ֆինանսատնտեսագիտական բաժնի պետի տեղակալ</t>
  </si>
  <si>
    <t>Կյուրեղյան</t>
  </si>
  <si>
    <t>Սեյրան</t>
  </si>
  <si>
    <t>AK 0352006</t>
  </si>
  <si>
    <t xml:space="preserve">Երևան, Թոթովենց փող., 10/1 շենք. Բն. 46 </t>
  </si>
  <si>
    <t>Նիկողոսի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</si>
  <si>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</si>
  <si>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</si>
  <si>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</si>
  <si>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</si>
  <si>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</si>
  <si>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</si>
  <si>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</si>
  <si>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</si>
  <si>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</si>
  <si>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10.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</si>
  <si>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</si>
  <si>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</si>
  <si>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</si>
  <si>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</si>
  <si>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</si>
  <si>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</si>
  <si>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</si>
  <si>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</si>
  <si>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</si>
  <si>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</si>
  <si>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</si>
  <si>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</si>
  <si>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</si>
  <si>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</si>
  <si>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</si>
  <si>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</si>
  <si>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</si>
  <si>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</si>
  <si>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</si>
  <si>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</si>
  <si>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</si>
  <si>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</si>
  <si>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</si>
  <si>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</si>
  <si>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</si>
  <si>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</si>
  <si>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</si>
  <si>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</si>
  <si>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</si>
  <si>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</si>
  <si>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</si>
  <si>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</si>
  <si>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</si>
  <si>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</si>
  <si>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</si>
  <si>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</si>
  <si>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</si>
  <si>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</si>
  <si>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</si>
  <si>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</si>
  <si>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</si>
  <si>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</si>
  <si>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</si>
  <si>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</si>
  <si>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</si>
  <si>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</si>
  <si>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</si>
  <si>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</si>
  <si>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</si>
  <si>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</si>
  <si>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</si>
  <si>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</si>
  <si>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</si>
  <si>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</si>
  <si>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</si>
  <si>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</si>
  <si>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</si>
  <si>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</si>
  <si>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</si>
  <si>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</si>
  <si>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</si>
  <si>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</si>
  <si>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</si>
  <si>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</si>
  <si>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</si>
  <si>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</si>
  <si>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</si>
  <si>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</si>
  <si>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</si>
  <si>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</si>
  <si>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</si>
  <si>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</si>
  <si>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</si>
  <si>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</si>
  <si>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Հովսեփ</t>
  </si>
  <si>
    <t>Համբարձումյան</t>
  </si>
  <si>
    <t>Հովհաննես</t>
  </si>
  <si>
    <t>Խաչիկի</t>
  </si>
  <si>
    <t>AG0683064</t>
  </si>
  <si>
    <t>Երևան,Տ.Մեծի 44/32</t>
  </si>
  <si>
    <t>91.</t>
  </si>
  <si>
    <t>Մուրադյան</t>
  </si>
  <si>
    <t>Ավագի</t>
  </si>
  <si>
    <t>AN0496388</t>
  </si>
  <si>
    <t>Երևան,Գայի 45,բն.28</t>
  </si>
  <si>
    <t>92.</t>
  </si>
  <si>
    <t>Գուրգեն</t>
  </si>
  <si>
    <t>AN0699115</t>
  </si>
  <si>
    <t>Գյումրի,Մաթնիշյան,տ.65</t>
  </si>
  <si>
    <t>93.</t>
  </si>
  <si>
    <t>Ադամյան</t>
  </si>
  <si>
    <t>ID006712798</t>
  </si>
  <si>
    <t>Գյումրի,Մաթնիշյան,տ.34</t>
  </si>
  <si>
    <t>Պետական Կոնսերվատորիայի Գյումրու մասնաճյուղ,պրոֆեսոր</t>
  </si>
  <si>
    <t>ID002328425</t>
  </si>
  <si>
    <t>Երևան,Պուշկինի 36,բն.15</t>
  </si>
  <si>
    <t>BA0200522</t>
  </si>
  <si>
    <t>Երևան,Նոր Արեշ 14,տ.67</t>
  </si>
  <si>
    <t>Աննար ՍՊԸ,գործադիր տնօրեն</t>
  </si>
  <si>
    <t>94.</t>
  </si>
  <si>
    <t>Հարությունի</t>
  </si>
  <si>
    <t>AG0521003</t>
  </si>
  <si>
    <t>Երևան,Թոթովենցի 10/1,բն 60</t>
  </si>
  <si>
    <t>95.</t>
  </si>
  <si>
    <t>Ղազարյան</t>
  </si>
  <si>
    <t>Ալիկի</t>
  </si>
  <si>
    <t>96.</t>
  </si>
  <si>
    <t>Աբրահամյան</t>
  </si>
  <si>
    <t>Ալիկ</t>
  </si>
  <si>
    <t>Լիպարիտի</t>
  </si>
  <si>
    <t>100.</t>
  </si>
  <si>
    <t>Տիգրան</t>
  </si>
  <si>
    <t>101.</t>
  </si>
  <si>
    <t>Չիլինգարյան</t>
  </si>
  <si>
    <t>Շուրիկ</t>
  </si>
  <si>
    <t>AM0582906</t>
  </si>
  <si>
    <t>Տավուշի մարզ,Բերդավան,փ.4,տ.2</t>
  </si>
  <si>
    <t>21,02,1989</t>
  </si>
  <si>
    <t>20,06,1991</t>
  </si>
  <si>
    <t>24,10,1954</t>
  </si>
  <si>
    <t>23,10,1986</t>
  </si>
  <si>
    <t>27,10,1987</t>
  </si>
  <si>
    <t>22,06,1967</t>
  </si>
  <si>
    <t>07,10,1973</t>
  </si>
  <si>
    <t>20,09,1947</t>
  </si>
  <si>
    <t>26,05,1956</t>
  </si>
  <si>
    <t>29,09,1988</t>
  </si>
  <si>
    <t>22,07,1982</t>
  </si>
  <si>
    <t>27,06,1985</t>
  </si>
  <si>
    <t>17,02,1964</t>
  </si>
  <si>
    <t>10,01,1966</t>
  </si>
  <si>
    <t>00,00,1961</t>
  </si>
  <si>
    <t>10,07,1977</t>
  </si>
  <si>
    <t>20,02,1961</t>
  </si>
  <si>
    <t>18,12,1959</t>
  </si>
  <si>
    <t>25,06,1991</t>
  </si>
  <si>
    <t>21,03,1971</t>
  </si>
  <si>
    <t>06,03,1954</t>
  </si>
  <si>
    <t>16,02,1990</t>
  </si>
  <si>
    <t>19,07,1978</t>
  </si>
  <si>
    <t>14,07,1983</t>
  </si>
  <si>
    <t>26,11,1972</t>
  </si>
  <si>
    <t>24,07,1982</t>
  </si>
  <si>
    <t>25,09,1980</t>
  </si>
  <si>
    <t>23,04,1972</t>
  </si>
  <si>
    <t>21,02,1980</t>
  </si>
  <si>
    <t>29,06,1973</t>
  </si>
  <si>
    <t>08,11,1955</t>
  </si>
  <si>
    <t>25,06,1987</t>
  </si>
  <si>
    <t>16,12,1986</t>
  </si>
  <si>
    <t>23,11,1989</t>
  </si>
  <si>
    <t>25,10,1966</t>
  </si>
  <si>
    <t>10,10,1990</t>
  </si>
  <si>
    <t>06,07,1985</t>
  </si>
  <si>
    <t>30,04,1987</t>
  </si>
  <si>
    <t>29,03,1977</t>
  </si>
  <si>
    <t>16,03,1972</t>
  </si>
  <si>
    <t>08,08,1962</t>
  </si>
  <si>
    <t>26,11,1962</t>
  </si>
  <si>
    <t>10,10,1951</t>
  </si>
  <si>
    <t>20,09,1965</t>
  </si>
  <si>
    <t>21,08,1989</t>
  </si>
  <si>
    <t>26,07,1974</t>
  </si>
  <si>
    <t>17,03,1984</t>
  </si>
  <si>
    <t>20,12,1989</t>
  </si>
  <si>
    <t>10,03,1960</t>
  </si>
  <si>
    <t>26,11,1960</t>
  </si>
  <si>
    <t>22,02,1984</t>
  </si>
  <si>
    <t>12,02,1988</t>
  </si>
  <si>
    <t>21,09,1960</t>
  </si>
  <si>
    <t>12,12,1962</t>
  </si>
  <si>
    <t>24,11,1978</t>
  </si>
  <si>
    <t>03,12,1980</t>
  </si>
  <si>
    <t>17,01,1963</t>
  </si>
  <si>
    <t>16,03,1957</t>
  </si>
  <si>
    <t>16,04,1983</t>
  </si>
  <si>
    <t>28,11,1956</t>
  </si>
  <si>
    <t>12,03,1978</t>
  </si>
  <si>
    <t>13,03,1991</t>
  </si>
  <si>
    <t>01,01,1956</t>
  </si>
  <si>
    <t>06,12,1964</t>
  </si>
  <si>
    <t>02,06,1990</t>
  </si>
  <si>
    <t>12,02,1990</t>
  </si>
  <si>
    <t>24,12,1985</t>
  </si>
  <si>
    <t>22,07,1956</t>
  </si>
  <si>
    <t>16,03,1977</t>
  </si>
  <si>
    <t>19,06,1980</t>
  </si>
  <si>
    <t>17,10,1969</t>
  </si>
  <si>
    <t>17,05,1987</t>
  </si>
  <si>
    <t>28,05,1961</t>
  </si>
  <si>
    <t>20,10,1975</t>
  </si>
  <si>
    <t>05,02,1972</t>
  </si>
  <si>
    <t>11,03,1957</t>
  </si>
  <si>
    <t>04,05,1986</t>
  </si>
  <si>
    <t>01,06,1988</t>
  </si>
  <si>
    <t>04,10,1986</t>
  </si>
  <si>
    <t>18,03,1987</t>
  </si>
  <si>
    <t>10,01,1977</t>
  </si>
  <si>
    <t>26,04,1964</t>
  </si>
  <si>
    <t>28,11,1965</t>
  </si>
  <si>
    <t>11,08,1985</t>
  </si>
  <si>
    <t>06,03,1990</t>
  </si>
  <si>
    <t>29,07,1959</t>
  </si>
  <si>
    <t>17,10,1955</t>
  </si>
  <si>
    <t>11,07,1980</t>
  </si>
  <si>
    <t>04,11,1985</t>
  </si>
  <si>
    <t>29,12,1981</t>
  </si>
  <si>
    <t>ID004101713</t>
  </si>
  <si>
    <t>ID005074786</t>
  </si>
  <si>
    <t>Տավուշի մարզ, գ. Աչաջուր, 8 փող., տուն 15</t>
  </si>
  <si>
    <t>Սարդարյան</t>
  </si>
  <si>
    <t>Վառլենի</t>
  </si>
  <si>
    <t>23,02,1960</t>
  </si>
  <si>
    <t>AK0437792</t>
  </si>
  <si>
    <t>Եղեգնաձոր, Գլաձորյան 2-րդ նրբ., տուն 5</t>
  </si>
  <si>
    <t>Քարդ ՍՊԸ, հիմնադիր տնօրեն</t>
  </si>
  <si>
    <t>29,08,1945</t>
  </si>
  <si>
    <t>AM0427085</t>
  </si>
  <si>
    <t>Երևան, Դավթաշեն, 4-րդ թաղ., 15 շ., բն. 2</t>
  </si>
  <si>
    <t>18,05,1977</t>
  </si>
  <si>
    <t>AN0585356</t>
  </si>
  <si>
    <t>Երևան, Բաշինջաղյան 171 շ., բն.53</t>
  </si>
  <si>
    <t>Սեդրակի</t>
  </si>
  <si>
    <t>25,12,1956</t>
  </si>
  <si>
    <t>AG0622160</t>
  </si>
  <si>
    <t>Երևան, Տիգրան Մեծի պ., 36ե շ., բն. 18</t>
  </si>
  <si>
    <t>ԱՁ Աննա Ղազարյան, սննդի խորհրդատու</t>
  </si>
  <si>
    <t>Տիգրան Մեծ հրատարակչություն</t>
  </si>
  <si>
    <t>Գալստյան</t>
  </si>
  <si>
    <t>Քաջիկի</t>
  </si>
  <si>
    <t>15,10,1988</t>
  </si>
  <si>
    <t>ID004560751</t>
  </si>
  <si>
    <t>Արարատ, Այգեզարդ գ., Պ. Սևակ փ., տուն 42</t>
  </si>
  <si>
    <t>ԱԷԿՎԻՏԱՍ ՍՊԸ, հիմնադիր տնօրեն</t>
  </si>
  <si>
    <t>Զորյան</t>
  </si>
  <si>
    <t>11,02,1963</t>
  </si>
  <si>
    <t>AM0810341</t>
  </si>
  <si>
    <t>Երևան, Իսահակյան 38, բն. 55</t>
  </si>
  <si>
    <t>ՀԱՊՀ լեզուների գիտակրթական կենտրոն, Հայոց լեզվի և գրականության ամբիոն, դասախոս</t>
  </si>
  <si>
    <t>97.</t>
  </si>
  <si>
    <t>98.</t>
  </si>
  <si>
    <t>99.</t>
  </si>
  <si>
    <t>Մարգարյան</t>
  </si>
  <si>
    <t>Միքայել</t>
  </si>
  <si>
    <t>Յուրիի</t>
  </si>
  <si>
    <t>12,11,1975</t>
  </si>
  <si>
    <t>AM0343394</t>
  </si>
  <si>
    <t>Երևան, Անտառային փ., 142 տ.</t>
  </si>
  <si>
    <t>Տաղանդավոր սերունդ հկ, հիմնադիր նախագահ</t>
  </si>
  <si>
    <t>Ստեփանյան</t>
  </si>
  <si>
    <t>22,01,1977</t>
  </si>
  <si>
    <t>AM0677986</t>
  </si>
  <si>
    <t>Երևան, Իսակովի 42/1 շ., բն. 42</t>
  </si>
  <si>
    <t>ՀՀ ԱԺ, փորձագետ</t>
  </si>
  <si>
    <t>Ստյոպա</t>
  </si>
  <si>
    <t>AP0689936</t>
  </si>
  <si>
    <t>SERA ՍՊԸ հիմնադիր-տնօրեն</t>
  </si>
  <si>
    <t>Տավուշի մարզ,գ.Աչաջուր</t>
  </si>
  <si>
    <t>AH0404727</t>
  </si>
  <si>
    <t xml:space="preserve">Խոջայան </t>
  </si>
  <si>
    <t>Ազատ դեմոկրատներ</t>
  </si>
  <si>
    <t>BA1858117</t>
  </si>
  <si>
    <t xml:space="preserve">   AN0222514</t>
  </si>
  <si>
    <t xml:space="preserve">   AK0681446</t>
  </si>
  <si>
    <t>18,10,1958</t>
  </si>
  <si>
    <t>30.05.1959</t>
  </si>
  <si>
    <t>BA1297912</t>
  </si>
  <si>
    <t>BA00441877</t>
  </si>
  <si>
    <t>002639839</t>
  </si>
  <si>
    <t>Երևան, Դավթաշեն, 2-րդ թղմ.,34շ. բն. 25</t>
  </si>
  <si>
    <t>11,06.1988</t>
  </si>
  <si>
    <t>BA1748612</t>
  </si>
  <si>
    <t xml:space="preserve">ԳԱՍ ՍՊԸ,հիմնադիր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</si>
</sst>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Normal="10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10" ht="21.75" customHeight="1" x14ac:dyDescent="0.2">
      <c r="A2" s="31" t="s">
        <v>15</v>
      </c>
      <c r="B2" s="31"/>
      <c r="C2" s="31"/>
      <c r="D2" s="31"/>
      <c r="E2" s="31"/>
      <c r="F2" s="31"/>
      <c r="G2" s="31"/>
      <c r="H2" s="31"/>
      <c r="I2" s="31"/>
    </row>
    <row r="3" spans="1:10" ht="24" customHeight="1" x14ac:dyDescent="0.2">
      <c r="A3" s="32" t="s">
        <v>707</v>
      </c>
      <c r="B3" s="32"/>
      <c r="C3" s="32"/>
      <c r="D3" s="32"/>
      <c r="E3" s="32"/>
      <c r="F3" s="32"/>
      <c r="G3" s="32"/>
      <c r="H3" s="32"/>
      <c r="I3" s="32"/>
    </row>
    <row r="4" spans="1:10" ht="21.75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10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7</v>
      </c>
      <c r="F5" s="5" t="s">
        <v>2</v>
      </c>
      <c r="G5" s="3" t="s">
        <v>4</v>
      </c>
      <c r="H5" s="3" t="s">
        <v>3</v>
      </c>
      <c r="I5" s="3" t="s">
        <v>5</v>
      </c>
      <c r="J5" s="3" t="s">
        <v>6</v>
      </c>
    </row>
    <row r="6" spans="1:10" ht="13.5" hidden="1" x14ac:dyDescent="0.2">
      <c r="A6" s="8">
        <v>0</v>
      </c>
      <c r="B6" s="9"/>
      <c r="C6" s="4"/>
      <c r="D6" s="4"/>
      <c r="E6" s="10"/>
      <c r="F6" s="4"/>
      <c r="G6" s="8"/>
      <c r="H6" s="4"/>
      <c r="I6" s="11"/>
      <c r="J6" s="12"/>
    </row>
    <row r="7" spans="1:10" ht="13.5" x14ac:dyDescent="0.2">
      <c r="A7" s="8" t="s">
        <v>75</v>
      </c>
      <c r="B7" s="9" t="s">
        <v>39</v>
      </c>
      <c r="C7" s="4" t="s">
        <v>40</v>
      </c>
      <c r="D7" s="4" t="s">
        <v>41</v>
      </c>
      <c r="E7" s="10" t="s">
        <v>569</v>
      </c>
      <c r="F7" s="4" t="s">
        <v>11</v>
      </c>
      <c r="G7" s="8" t="s">
        <v>42</v>
      </c>
      <c r="H7" s="12" t="s">
        <v>709</v>
      </c>
      <c r="I7" s="11" t="s">
        <v>43</v>
      </c>
      <c r="J7" s="12" t="s">
        <v>44</v>
      </c>
    </row>
    <row r="8" spans="1:10" ht="13.5" x14ac:dyDescent="0.2">
      <c r="A8" s="8" t="s">
        <v>76</v>
      </c>
      <c r="B8" s="9" t="s">
        <v>45</v>
      </c>
      <c r="C8" s="4" t="s">
        <v>46</v>
      </c>
      <c r="D8" s="4" t="s">
        <v>47</v>
      </c>
      <c r="E8" s="10" t="s">
        <v>711</v>
      </c>
      <c r="F8" s="4" t="s">
        <v>11</v>
      </c>
      <c r="G8" s="8" t="s">
        <v>48</v>
      </c>
      <c r="H8" s="12" t="s">
        <v>710</v>
      </c>
      <c r="I8" s="11" t="s">
        <v>49</v>
      </c>
      <c r="J8" s="12" t="s">
        <v>50</v>
      </c>
    </row>
    <row r="9" spans="1:10" ht="13.5" x14ac:dyDescent="0.2">
      <c r="A9" s="8" t="s">
        <v>77</v>
      </c>
      <c r="B9" s="9" t="s">
        <v>51</v>
      </c>
      <c r="C9" s="4" t="s">
        <v>701</v>
      </c>
      <c r="D9" s="4" t="s">
        <v>52</v>
      </c>
      <c r="E9" s="10" t="s">
        <v>570</v>
      </c>
      <c r="F9" s="4" t="s">
        <v>11</v>
      </c>
      <c r="G9" s="8" t="s">
        <v>53</v>
      </c>
      <c r="H9" s="4" t="s">
        <v>54</v>
      </c>
      <c r="I9" s="11" t="s">
        <v>55</v>
      </c>
      <c r="J9" s="12" t="s">
        <v>56</v>
      </c>
    </row>
    <row r="10" spans="1:10" ht="40.5" x14ac:dyDescent="0.2">
      <c r="A10" s="8" t="s">
        <v>78</v>
      </c>
      <c r="B10" s="9" t="s">
        <v>57</v>
      </c>
      <c r="C10" s="4" t="s">
        <v>58</v>
      </c>
      <c r="D10" s="4" t="s">
        <v>59</v>
      </c>
      <c r="E10" s="10" t="s">
        <v>571</v>
      </c>
      <c r="F10" s="4" t="s">
        <v>12</v>
      </c>
      <c r="G10" s="8" t="s">
        <v>53</v>
      </c>
      <c r="H10" s="4" t="s">
        <v>60</v>
      </c>
      <c r="I10" s="11" t="s">
        <v>61</v>
      </c>
      <c r="J10" s="12" t="s">
        <v>62</v>
      </c>
    </row>
    <row r="11" spans="1:10" ht="40.5" x14ac:dyDescent="0.2">
      <c r="A11" s="8" t="s">
        <v>79</v>
      </c>
      <c r="B11" s="9" t="s">
        <v>63</v>
      </c>
      <c r="C11" s="4" t="s">
        <v>64</v>
      </c>
      <c r="D11" s="4" t="s">
        <v>65</v>
      </c>
      <c r="E11" s="10" t="s">
        <v>572</v>
      </c>
      <c r="F11" s="4" t="s">
        <v>11</v>
      </c>
      <c r="G11" s="8" t="s">
        <v>42</v>
      </c>
      <c r="H11" s="4" t="s">
        <v>66</v>
      </c>
      <c r="I11" s="11" t="s">
        <v>67</v>
      </c>
      <c r="J11" s="12" t="s">
        <v>68</v>
      </c>
    </row>
    <row r="12" spans="1:10" ht="27" x14ac:dyDescent="0.2">
      <c r="A12" s="4" t="s">
        <v>80</v>
      </c>
      <c r="B12" s="7" t="s">
        <v>69</v>
      </c>
      <c r="C12" s="4" t="s">
        <v>70</v>
      </c>
      <c r="D12" s="4" t="s">
        <v>71</v>
      </c>
      <c r="E12" s="25" t="s">
        <v>573</v>
      </c>
      <c r="F12" s="4" t="s">
        <v>12</v>
      </c>
      <c r="G12" s="26" t="s">
        <v>42</v>
      </c>
      <c r="H12" s="4" t="s">
        <v>72</v>
      </c>
      <c r="I12" s="4" t="s">
        <v>73</v>
      </c>
      <c r="J12" s="12" t="s">
        <v>74</v>
      </c>
    </row>
    <row r="13" spans="1:10" ht="27" x14ac:dyDescent="0.2">
      <c r="A13" s="4" t="s">
        <v>437</v>
      </c>
      <c r="B13" s="4" t="s">
        <v>81</v>
      </c>
      <c r="C13" s="4" t="s">
        <v>82</v>
      </c>
      <c r="D13" s="4" t="s">
        <v>83</v>
      </c>
      <c r="E13" s="28" t="s">
        <v>712</v>
      </c>
      <c r="F13" s="4" t="s">
        <v>11</v>
      </c>
      <c r="G13" s="4" t="s">
        <v>42</v>
      </c>
      <c r="H13" s="4" t="s">
        <v>84</v>
      </c>
      <c r="I13" s="4" t="s">
        <v>85</v>
      </c>
      <c r="J13" s="4" t="s">
        <v>86</v>
      </c>
    </row>
    <row r="14" spans="1:10" ht="27" x14ac:dyDescent="0.2">
      <c r="A14" s="4" t="s">
        <v>438</v>
      </c>
      <c r="B14" s="4" t="s">
        <v>87</v>
      </c>
      <c r="C14" s="4" t="s">
        <v>88</v>
      </c>
      <c r="D14" s="4" t="s">
        <v>89</v>
      </c>
      <c r="E14" s="13" t="s">
        <v>574</v>
      </c>
      <c r="F14" s="4" t="s">
        <v>12</v>
      </c>
      <c r="G14" s="4" t="s">
        <v>42</v>
      </c>
      <c r="H14" s="4" t="s">
        <v>90</v>
      </c>
      <c r="I14" s="4" t="s">
        <v>91</v>
      </c>
      <c r="J14" s="12" t="s">
        <v>92</v>
      </c>
    </row>
    <row r="15" spans="1:10" ht="40.5" x14ac:dyDescent="0.2">
      <c r="A15" s="4" t="s">
        <v>439</v>
      </c>
      <c r="B15" s="4" t="s">
        <v>63</v>
      </c>
      <c r="C15" s="4" t="s">
        <v>93</v>
      </c>
      <c r="D15" s="4" t="s">
        <v>94</v>
      </c>
      <c r="E15" s="13" t="s">
        <v>575</v>
      </c>
      <c r="F15" s="4" t="s">
        <v>11</v>
      </c>
      <c r="G15" s="4" t="s">
        <v>42</v>
      </c>
      <c r="H15" s="4" t="s">
        <v>95</v>
      </c>
      <c r="I15" s="4" t="s">
        <v>67</v>
      </c>
      <c r="J15" s="4" t="s">
        <v>96</v>
      </c>
    </row>
    <row r="16" spans="1:10" ht="27" x14ac:dyDescent="0.2">
      <c r="A16" s="4" t="s">
        <v>446</v>
      </c>
      <c r="B16" s="4" t="s">
        <v>97</v>
      </c>
      <c r="C16" s="4" t="s">
        <v>98</v>
      </c>
      <c r="D16" s="4" t="s">
        <v>99</v>
      </c>
      <c r="E16" s="13" t="s">
        <v>576</v>
      </c>
      <c r="F16" s="4" t="s">
        <v>11</v>
      </c>
      <c r="G16" s="4" t="s">
        <v>53</v>
      </c>
      <c r="H16" s="4" t="s">
        <v>100</v>
      </c>
      <c r="I16" s="4" t="s">
        <v>101</v>
      </c>
      <c r="J16" s="4" t="s">
        <v>56</v>
      </c>
    </row>
    <row r="17" spans="1:10" ht="67.5" x14ac:dyDescent="0.2">
      <c r="A17" s="4" t="s">
        <v>440</v>
      </c>
      <c r="B17" s="4" t="s">
        <v>102</v>
      </c>
      <c r="C17" s="4" t="s">
        <v>103</v>
      </c>
      <c r="D17" s="4" t="s">
        <v>104</v>
      </c>
      <c r="E17" s="13" t="s">
        <v>577</v>
      </c>
      <c r="F17" s="4" t="s">
        <v>11</v>
      </c>
      <c r="G17" s="4" t="s">
        <v>53</v>
      </c>
      <c r="H17" s="4" t="s">
        <v>105</v>
      </c>
      <c r="I17" s="4" t="s">
        <v>106</v>
      </c>
      <c r="J17" s="4" t="s">
        <v>107</v>
      </c>
    </row>
    <row r="18" spans="1:10" ht="27" x14ac:dyDescent="0.2">
      <c r="A18" s="4" t="s">
        <v>441</v>
      </c>
      <c r="B18" s="4" t="s">
        <v>108</v>
      </c>
      <c r="C18" s="4" t="s">
        <v>109</v>
      </c>
      <c r="D18" s="4" t="s">
        <v>110</v>
      </c>
      <c r="E18" s="13" t="s">
        <v>578</v>
      </c>
      <c r="F18" s="4" t="s">
        <v>11</v>
      </c>
      <c r="G18" s="4" t="s">
        <v>53</v>
      </c>
      <c r="H18" s="4" t="s">
        <v>111</v>
      </c>
      <c r="I18" s="4" t="s">
        <v>112</v>
      </c>
      <c r="J18" s="4" t="s">
        <v>86</v>
      </c>
    </row>
    <row r="19" spans="1:10" ht="27" x14ac:dyDescent="0.2">
      <c r="A19" s="4" t="s">
        <v>442</v>
      </c>
      <c r="B19" s="4" t="s">
        <v>113</v>
      </c>
      <c r="C19" s="4" t="s">
        <v>114</v>
      </c>
      <c r="D19" s="4" t="s">
        <v>115</v>
      </c>
      <c r="E19" s="13" t="s">
        <v>579</v>
      </c>
      <c r="F19" s="4" t="s">
        <v>12</v>
      </c>
      <c r="G19" s="4" t="s">
        <v>53</v>
      </c>
      <c r="H19" s="4" t="s">
        <v>116</v>
      </c>
      <c r="I19" s="4" t="s">
        <v>117</v>
      </c>
      <c r="J19" s="4" t="s">
        <v>118</v>
      </c>
    </row>
    <row r="20" spans="1:10" ht="27" x14ac:dyDescent="0.2">
      <c r="A20" s="4" t="s">
        <v>443</v>
      </c>
      <c r="B20" s="4" t="s">
        <v>119</v>
      </c>
      <c r="C20" s="4" t="s">
        <v>120</v>
      </c>
      <c r="D20" s="4" t="s">
        <v>121</v>
      </c>
      <c r="E20" s="13" t="s">
        <v>580</v>
      </c>
      <c r="F20" s="4" t="s">
        <v>11</v>
      </c>
      <c r="G20" s="4" t="s">
        <v>122</v>
      </c>
      <c r="H20" s="4" t="s">
        <v>123</v>
      </c>
      <c r="I20" s="4" t="s">
        <v>124</v>
      </c>
      <c r="J20" s="4" t="s">
        <v>125</v>
      </c>
    </row>
    <row r="21" spans="1:10" ht="27" x14ac:dyDescent="0.2">
      <c r="A21" s="4" t="s">
        <v>444</v>
      </c>
      <c r="B21" s="4" t="s">
        <v>126</v>
      </c>
      <c r="C21" s="4" t="s">
        <v>127</v>
      </c>
      <c r="D21" s="4" t="s">
        <v>128</v>
      </c>
      <c r="E21" s="13" t="s">
        <v>581</v>
      </c>
      <c r="F21" s="4" t="s">
        <v>11</v>
      </c>
      <c r="G21" s="4" t="s">
        <v>42</v>
      </c>
      <c r="H21" s="4" t="s">
        <v>129</v>
      </c>
      <c r="I21" s="4" t="s">
        <v>130</v>
      </c>
      <c r="J21" s="4" t="s">
        <v>86</v>
      </c>
    </row>
    <row r="22" spans="1:10" ht="27" x14ac:dyDescent="0.2">
      <c r="A22" s="4" t="s">
        <v>445</v>
      </c>
      <c r="B22" s="27" t="s">
        <v>657</v>
      </c>
      <c r="C22" s="18" t="s">
        <v>98</v>
      </c>
      <c r="D22" s="18" t="s">
        <v>658</v>
      </c>
      <c r="E22" s="20" t="s">
        <v>659</v>
      </c>
      <c r="F22" s="21" t="s">
        <v>11</v>
      </c>
      <c r="G22" s="18" t="s">
        <v>53</v>
      </c>
      <c r="H22" s="18" t="s">
        <v>660</v>
      </c>
      <c r="I22" s="18" t="s">
        <v>661</v>
      </c>
      <c r="J22" s="18" t="s">
        <v>662</v>
      </c>
    </row>
    <row r="23" spans="1:10" ht="27" x14ac:dyDescent="0.2">
      <c r="A23" s="4" t="s">
        <v>447</v>
      </c>
      <c r="B23" s="4" t="s">
        <v>132</v>
      </c>
      <c r="C23" s="4" t="s">
        <v>133</v>
      </c>
      <c r="D23" s="4" t="s">
        <v>134</v>
      </c>
      <c r="E23" s="13" t="s">
        <v>582</v>
      </c>
      <c r="F23" s="4" t="s">
        <v>11</v>
      </c>
      <c r="G23" s="4" t="s">
        <v>53</v>
      </c>
      <c r="H23" s="4" t="s">
        <v>135</v>
      </c>
      <c r="I23" s="4" t="s">
        <v>136</v>
      </c>
      <c r="J23" s="4" t="s">
        <v>137</v>
      </c>
    </row>
    <row r="24" spans="1:10" ht="27" x14ac:dyDescent="0.2">
      <c r="A24" s="4" t="s">
        <v>448</v>
      </c>
      <c r="B24" s="4" t="s">
        <v>145</v>
      </c>
      <c r="C24" s="4" t="s">
        <v>146</v>
      </c>
      <c r="D24" s="4" t="s">
        <v>147</v>
      </c>
      <c r="E24" s="13" t="s">
        <v>584</v>
      </c>
      <c r="F24" s="4" t="s">
        <v>11</v>
      </c>
      <c r="G24" s="4" t="s">
        <v>53</v>
      </c>
      <c r="H24" s="4" t="s">
        <v>148</v>
      </c>
      <c r="I24" s="4" t="s">
        <v>149</v>
      </c>
      <c r="J24" s="4" t="s">
        <v>150</v>
      </c>
    </row>
    <row r="25" spans="1:10" ht="27" x14ac:dyDescent="0.2">
      <c r="A25" s="4" t="s">
        <v>449</v>
      </c>
      <c r="B25" s="4" t="s">
        <v>139</v>
      </c>
      <c r="C25" s="4" t="s">
        <v>140</v>
      </c>
      <c r="D25" s="4" t="s">
        <v>141</v>
      </c>
      <c r="E25" s="13" t="s">
        <v>565</v>
      </c>
      <c r="F25" s="4" t="s">
        <v>11</v>
      </c>
      <c r="G25" s="4" t="s">
        <v>53</v>
      </c>
      <c r="H25" s="4" t="s">
        <v>142</v>
      </c>
      <c r="I25" s="4" t="s">
        <v>143</v>
      </c>
      <c r="J25" s="4" t="s">
        <v>144</v>
      </c>
    </row>
    <row r="26" spans="1:10" ht="27" x14ac:dyDescent="0.2">
      <c r="A26" s="4" t="s">
        <v>450</v>
      </c>
      <c r="B26" s="4" t="s">
        <v>151</v>
      </c>
      <c r="C26" s="4" t="s">
        <v>152</v>
      </c>
      <c r="D26" s="4" t="s">
        <v>47</v>
      </c>
      <c r="E26" s="13" t="s">
        <v>585</v>
      </c>
      <c r="F26" s="4" t="s">
        <v>12</v>
      </c>
      <c r="G26" s="4" t="s">
        <v>42</v>
      </c>
      <c r="H26" s="4" t="s">
        <v>702</v>
      </c>
      <c r="I26" s="4" t="s">
        <v>153</v>
      </c>
      <c r="J26" s="4" t="s">
        <v>154</v>
      </c>
    </row>
    <row r="27" spans="1:10" ht="13.5" x14ac:dyDescent="0.2">
      <c r="A27" s="4" t="s">
        <v>451</v>
      </c>
      <c r="B27" s="4" t="s">
        <v>39</v>
      </c>
      <c r="C27" s="4" t="s">
        <v>138</v>
      </c>
      <c r="D27" s="4" t="s">
        <v>41</v>
      </c>
      <c r="E27" s="13" t="s">
        <v>583</v>
      </c>
      <c r="F27" s="4" t="s">
        <v>11</v>
      </c>
      <c r="G27" s="4" t="s">
        <v>42</v>
      </c>
      <c r="H27" s="4" t="s">
        <v>705</v>
      </c>
      <c r="I27" s="4" t="s">
        <v>704</v>
      </c>
      <c r="J27" s="4" t="s">
        <v>703</v>
      </c>
    </row>
    <row r="28" spans="1:10" ht="27" x14ac:dyDescent="0.2">
      <c r="A28" s="4" t="s">
        <v>452</v>
      </c>
      <c r="B28" s="4" t="s">
        <v>69</v>
      </c>
      <c r="C28" s="4" t="s">
        <v>155</v>
      </c>
      <c r="D28" s="4" t="s">
        <v>156</v>
      </c>
      <c r="E28" s="13" t="s">
        <v>586</v>
      </c>
      <c r="F28" s="4" t="s">
        <v>11</v>
      </c>
      <c r="G28" s="4" t="s">
        <v>42</v>
      </c>
      <c r="H28" s="4" t="s">
        <v>157</v>
      </c>
      <c r="I28" s="4" t="s">
        <v>158</v>
      </c>
      <c r="J28" s="4" t="s">
        <v>159</v>
      </c>
    </row>
    <row r="29" spans="1:10" ht="13.5" x14ac:dyDescent="0.2">
      <c r="A29" s="4" t="s">
        <v>453</v>
      </c>
      <c r="B29" s="4" t="s">
        <v>160</v>
      </c>
      <c r="C29" s="4" t="s">
        <v>93</v>
      </c>
      <c r="D29" s="4" t="s">
        <v>161</v>
      </c>
      <c r="E29" s="13" t="s">
        <v>587</v>
      </c>
      <c r="F29" s="4" t="s">
        <v>11</v>
      </c>
      <c r="G29" s="4" t="s">
        <v>42</v>
      </c>
      <c r="H29" s="12" t="s">
        <v>708</v>
      </c>
      <c r="I29" s="4" t="s">
        <v>162</v>
      </c>
      <c r="J29" s="4" t="s">
        <v>86</v>
      </c>
    </row>
    <row r="30" spans="1:10" ht="27" x14ac:dyDescent="0.2">
      <c r="A30" s="4" t="s">
        <v>454</v>
      </c>
      <c r="B30" s="4" t="s">
        <v>163</v>
      </c>
      <c r="C30" s="4" t="s">
        <v>164</v>
      </c>
      <c r="D30" s="4" t="s">
        <v>52</v>
      </c>
      <c r="E30" s="13" t="s">
        <v>588</v>
      </c>
      <c r="F30" s="4" t="s">
        <v>11</v>
      </c>
      <c r="G30" s="4" t="s">
        <v>42</v>
      </c>
      <c r="H30" s="4" t="s">
        <v>165</v>
      </c>
      <c r="I30" s="4" t="s">
        <v>166</v>
      </c>
      <c r="J30" s="4" t="s">
        <v>167</v>
      </c>
    </row>
    <row r="31" spans="1:10" ht="27" x14ac:dyDescent="0.2">
      <c r="A31" s="4" t="s">
        <v>455</v>
      </c>
      <c r="B31" s="4" t="s">
        <v>168</v>
      </c>
      <c r="C31" s="4" t="s">
        <v>169</v>
      </c>
      <c r="D31" s="4" t="s">
        <v>41</v>
      </c>
      <c r="E31" s="13" t="s">
        <v>589</v>
      </c>
      <c r="F31" s="4" t="s">
        <v>12</v>
      </c>
      <c r="G31" s="4" t="s">
        <v>42</v>
      </c>
      <c r="H31" s="4" t="s">
        <v>170</v>
      </c>
      <c r="I31" s="4" t="s">
        <v>171</v>
      </c>
      <c r="J31" s="4" t="s">
        <v>172</v>
      </c>
    </row>
    <row r="32" spans="1:10" ht="27" x14ac:dyDescent="0.2">
      <c r="A32" s="4" t="s">
        <v>456</v>
      </c>
      <c r="B32" s="4" t="s">
        <v>173</v>
      </c>
      <c r="C32" s="4" t="s">
        <v>174</v>
      </c>
      <c r="D32" s="4" t="s">
        <v>175</v>
      </c>
      <c r="E32" s="13" t="s">
        <v>590</v>
      </c>
      <c r="F32" s="4" t="s">
        <v>11</v>
      </c>
      <c r="G32" s="4" t="s">
        <v>42</v>
      </c>
      <c r="H32" s="4" t="s">
        <v>176</v>
      </c>
      <c r="I32" s="4" t="s">
        <v>177</v>
      </c>
      <c r="J32" s="4" t="s">
        <v>178</v>
      </c>
    </row>
    <row r="33" spans="1:10" ht="27" x14ac:dyDescent="0.2">
      <c r="A33" s="4" t="s">
        <v>457</v>
      </c>
      <c r="B33" s="4" t="s">
        <v>45</v>
      </c>
      <c r="C33" s="4" t="s">
        <v>179</v>
      </c>
      <c r="D33" s="4" t="s">
        <v>180</v>
      </c>
      <c r="E33" s="13" t="s">
        <v>591</v>
      </c>
      <c r="F33" s="4" t="s">
        <v>11</v>
      </c>
      <c r="G33" s="4" t="s">
        <v>53</v>
      </c>
      <c r="H33" s="4" t="s">
        <v>181</v>
      </c>
      <c r="I33" s="4" t="s">
        <v>182</v>
      </c>
      <c r="J33" s="4" t="s">
        <v>86</v>
      </c>
    </row>
    <row r="34" spans="1:10" ht="13.5" x14ac:dyDescent="0.2">
      <c r="A34" s="4" t="s">
        <v>458</v>
      </c>
      <c r="B34" s="4" t="s">
        <v>113</v>
      </c>
      <c r="C34" s="4" t="s">
        <v>183</v>
      </c>
      <c r="D34" s="4" t="s">
        <v>115</v>
      </c>
      <c r="E34" s="13" t="s">
        <v>592</v>
      </c>
      <c r="F34" s="4" t="s">
        <v>12</v>
      </c>
      <c r="G34" s="4" t="s">
        <v>53</v>
      </c>
      <c r="H34" s="4" t="s">
        <v>184</v>
      </c>
      <c r="I34" s="4" t="s">
        <v>117</v>
      </c>
      <c r="J34" s="4" t="s">
        <v>185</v>
      </c>
    </row>
    <row r="35" spans="1:10" ht="27" x14ac:dyDescent="0.2">
      <c r="A35" s="18" t="s">
        <v>459</v>
      </c>
      <c r="B35" s="4" t="s">
        <v>186</v>
      </c>
      <c r="C35" s="4" t="s">
        <v>187</v>
      </c>
      <c r="D35" s="4" t="s">
        <v>188</v>
      </c>
      <c r="E35" s="13" t="s">
        <v>593</v>
      </c>
      <c r="F35" s="4" t="s">
        <v>11</v>
      </c>
      <c r="G35" s="4" t="s">
        <v>42</v>
      </c>
      <c r="H35" s="4" t="s">
        <v>189</v>
      </c>
      <c r="I35" s="4" t="s">
        <v>190</v>
      </c>
      <c r="J35" s="18" t="s">
        <v>86</v>
      </c>
    </row>
    <row r="36" spans="1:10" ht="27" x14ac:dyDescent="0.2">
      <c r="A36" s="18" t="s">
        <v>460</v>
      </c>
      <c r="B36" s="18" t="s">
        <v>191</v>
      </c>
      <c r="C36" s="18" t="s">
        <v>192</v>
      </c>
      <c r="D36" s="18" t="s">
        <v>193</v>
      </c>
      <c r="E36" s="20" t="s">
        <v>594</v>
      </c>
      <c r="F36" s="21" t="s">
        <v>11</v>
      </c>
      <c r="G36" s="18" t="s">
        <v>42</v>
      </c>
      <c r="H36" s="18" t="s">
        <v>194</v>
      </c>
      <c r="I36" s="18" t="s">
        <v>195</v>
      </c>
      <c r="J36" s="18" t="s">
        <v>196</v>
      </c>
    </row>
    <row r="37" spans="1:10" ht="27" x14ac:dyDescent="0.2">
      <c r="A37" s="18" t="s">
        <v>461</v>
      </c>
      <c r="B37" s="18" t="s">
        <v>197</v>
      </c>
      <c r="C37" s="18" t="s">
        <v>198</v>
      </c>
      <c r="D37" s="18" t="s">
        <v>199</v>
      </c>
      <c r="E37" s="20" t="s">
        <v>595</v>
      </c>
      <c r="F37" s="21" t="s">
        <v>12</v>
      </c>
      <c r="G37" s="18" t="s">
        <v>42</v>
      </c>
      <c r="H37" s="18" t="s">
        <v>200</v>
      </c>
      <c r="I37" s="18" t="s">
        <v>201</v>
      </c>
      <c r="J37" s="18" t="s">
        <v>202</v>
      </c>
    </row>
    <row r="38" spans="1:10" ht="67.5" x14ac:dyDescent="0.2">
      <c r="A38" s="18" t="s">
        <v>462</v>
      </c>
      <c r="B38" s="18" t="s">
        <v>203</v>
      </c>
      <c r="C38" s="18" t="s">
        <v>204</v>
      </c>
      <c r="D38" s="18" t="s">
        <v>83</v>
      </c>
      <c r="E38" s="20" t="s">
        <v>596</v>
      </c>
      <c r="F38" s="21" t="s">
        <v>11</v>
      </c>
      <c r="G38" s="18" t="s">
        <v>42</v>
      </c>
      <c r="H38" s="18" t="s">
        <v>205</v>
      </c>
      <c r="I38" s="18" t="s">
        <v>206</v>
      </c>
      <c r="J38" s="18" t="s">
        <v>207</v>
      </c>
    </row>
    <row r="39" spans="1:10" ht="13.5" x14ac:dyDescent="0.2">
      <c r="A39" s="18" t="s">
        <v>463</v>
      </c>
      <c r="B39" s="18" t="s">
        <v>208</v>
      </c>
      <c r="C39" s="18" t="s">
        <v>209</v>
      </c>
      <c r="D39" s="18" t="s">
        <v>210</v>
      </c>
      <c r="E39" s="20" t="s">
        <v>566</v>
      </c>
      <c r="F39" s="21" t="s">
        <v>11</v>
      </c>
      <c r="G39" s="18" t="s">
        <v>42</v>
      </c>
      <c r="H39" s="18" t="s">
        <v>211</v>
      </c>
      <c r="I39" s="18" t="s">
        <v>212</v>
      </c>
      <c r="J39" s="18" t="s">
        <v>86</v>
      </c>
    </row>
    <row r="40" spans="1:10" ht="27" x14ac:dyDescent="0.2">
      <c r="A40" s="18" t="s">
        <v>464</v>
      </c>
      <c r="B40" s="18" t="s">
        <v>213</v>
      </c>
      <c r="C40" s="18" t="s">
        <v>214</v>
      </c>
      <c r="D40" s="18" t="s">
        <v>215</v>
      </c>
      <c r="E40" s="20" t="s">
        <v>597</v>
      </c>
      <c r="F40" s="21" t="s">
        <v>12</v>
      </c>
      <c r="G40" s="18" t="s">
        <v>42</v>
      </c>
      <c r="H40" s="18" t="s">
        <v>216</v>
      </c>
      <c r="I40" s="18" t="s">
        <v>217</v>
      </c>
      <c r="J40" s="18" t="s">
        <v>218</v>
      </c>
    </row>
    <row r="41" spans="1:10" ht="27" x14ac:dyDescent="0.2">
      <c r="A41" s="18" t="s">
        <v>465</v>
      </c>
      <c r="B41" s="18" t="s">
        <v>219</v>
      </c>
      <c r="C41" s="18" t="s">
        <v>220</v>
      </c>
      <c r="D41" s="18" t="s">
        <v>221</v>
      </c>
      <c r="E41" s="20" t="s">
        <v>598</v>
      </c>
      <c r="F41" s="21" t="s">
        <v>11</v>
      </c>
      <c r="G41" s="18" t="s">
        <v>53</v>
      </c>
      <c r="H41" s="18" t="s">
        <v>222</v>
      </c>
      <c r="I41" s="18" t="s">
        <v>223</v>
      </c>
      <c r="J41" s="18" t="s">
        <v>224</v>
      </c>
    </row>
    <row r="42" spans="1:10" ht="27" x14ac:dyDescent="0.2">
      <c r="A42" s="18" t="s">
        <v>466</v>
      </c>
      <c r="B42" s="18" t="s">
        <v>415</v>
      </c>
      <c r="C42" s="18" t="s">
        <v>521</v>
      </c>
      <c r="D42" s="18" t="s">
        <v>547</v>
      </c>
      <c r="E42" s="20" t="s">
        <v>564</v>
      </c>
      <c r="F42" s="21" t="s">
        <v>11</v>
      </c>
      <c r="G42" s="18" t="s">
        <v>42</v>
      </c>
      <c r="H42" s="18" t="s">
        <v>548</v>
      </c>
      <c r="I42" s="18" t="s">
        <v>549</v>
      </c>
      <c r="J42" s="18" t="s">
        <v>86</v>
      </c>
    </row>
    <row r="43" spans="1:10" ht="54" x14ac:dyDescent="0.2">
      <c r="A43" s="18" t="s">
        <v>467</v>
      </c>
      <c r="B43" s="18" t="s">
        <v>225</v>
      </c>
      <c r="C43" s="18" t="s">
        <v>226</v>
      </c>
      <c r="D43" s="18" t="s">
        <v>227</v>
      </c>
      <c r="E43" s="20" t="s">
        <v>599</v>
      </c>
      <c r="F43" s="21" t="s">
        <v>12</v>
      </c>
      <c r="G43" s="18" t="s">
        <v>42</v>
      </c>
      <c r="H43" s="18" t="s">
        <v>228</v>
      </c>
      <c r="I43" s="27" t="s">
        <v>716</v>
      </c>
      <c r="J43" s="18" t="s">
        <v>229</v>
      </c>
    </row>
    <row r="44" spans="1:10" ht="13.5" x14ac:dyDescent="0.2">
      <c r="A44" s="18" t="s">
        <v>468</v>
      </c>
      <c r="B44" s="18" t="s">
        <v>81</v>
      </c>
      <c r="C44" s="18" t="s">
        <v>46</v>
      </c>
      <c r="D44" s="18" t="s">
        <v>230</v>
      </c>
      <c r="E44" s="20" t="s">
        <v>600</v>
      </c>
      <c r="F44" s="21" t="s">
        <v>11</v>
      </c>
      <c r="G44" s="18" t="s">
        <v>42</v>
      </c>
      <c r="H44" s="18" t="s">
        <v>231</v>
      </c>
      <c r="I44" s="18" t="s">
        <v>232</v>
      </c>
      <c r="J44" s="18" t="s">
        <v>86</v>
      </c>
    </row>
    <row r="45" spans="1:10" ht="27" x14ac:dyDescent="0.2">
      <c r="A45" s="18" t="s">
        <v>469</v>
      </c>
      <c r="B45" s="18" t="s">
        <v>233</v>
      </c>
      <c r="C45" s="18" t="s">
        <v>234</v>
      </c>
      <c r="D45" s="18" t="s">
        <v>235</v>
      </c>
      <c r="E45" s="20" t="s">
        <v>601</v>
      </c>
      <c r="F45" s="21" t="s">
        <v>12</v>
      </c>
      <c r="G45" s="18" t="s">
        <v>42</v>
      </c>
      <c r="H45" s="18" t="s">
        <v>236</v>
      </c>
      <c r="I45" s="18" t="s">
        <v>237</v>
      </c>
      <c r="J45" s="18" t="s">
        <v>238</v>
      </c>
    </row>
    <row r="46" spans="1:10" ht="27" x14ac:dyDescent="0.2">
      <c r="A46" s="18" t="s">
        <v>470</v>
      </c>
      <c r="B46" s="18" t="s">
        <v>197</v>
      </c>
      <c r="C46" s="18" t="s">
        <v>146</v>
      </c>
      <c r="D46" s="18" t="s">
        <v>239</v>
      </c>
      <c r="E46" s="20" t="s">
        <v>602</v>
      </c>
      <c r="F46" s="21" t="s">
        <v>11</v>
      </c>
      <c r="G46" s="18" t="s">
        <v>42</v>
      </c>
      <c r="H46" s="18" t="s">
        <v>240</v>
      </c>
      <c r="I46" s="18" t="s">
        <v>241</v>
      </c>
      <c r="J46" s="18" t="s">
        <v>86</v>
      </c>
    </row>
    <row r="47" spans="1:10" ht="27" x14ac:dyDescent="0.2">
      <c r="A47" s="18" t="s">
        <v>471</v>
      </c>
      <c r="B47" s="18" t="s">
        <v>97</v>
      </c>
      <c r="C47" s="18" t="s">
        <v>242</v>
      </c>
      <c r="D47" s="18" t="s">
        <v>243</v>
      </c>
      <c r="E47" s="20" t="s">
        <v>603</v>
      </c>
      <c r="F47" s="21" t="s">
        <v>12</v>
      </c>
      <c r="G47" s="18" t="s">
        <v>42</v>
      </c>
      <c r="H47" s="29" t="s">
        <v>715</v>
      </c>
      <c r="I47" s="18" t="s">
        <v>244</v>
      </c>
      <c r="J47" s="18" t="s">
        <v>86</v>
      </c>
    </row>
    <row r="48" spans="1:10" ht="27" x14ac:dyDescent="0.2">
      <c r="A48" s="18" t="s">
        <v>472</v>
      </c>
      <c r="B48" s="18" t="s">
        <v>51</v>
      </c>
      <c r="C48" s="18" t="s">
        <v>245</v>
      </c>
      <c r="D48" s="18" t="s">
        <v>52</v>
      </c>
      <c r="E48" s="20" t="s">
        <v>604</v>
      </c>
      <c r="F48" s="21" t="s">
        <v>12</v>
      </c>
      <c r="G48" s="18" t="s">
        <v>53</v>
      </c>
      <c r="H48" s="18" t="s">
        <v>246</v>
      </c>
      <c r="I48" s="18" t="s">
        <v>247</v>
      </c>
      <c r="J48" s="18" t="s">
        <v>248</v>
      </c>
    </row>
    <row r="49" spans="1:10" ht="27" x14ac:dyDescent="0.2">
      <c r="A49" s="18" t="s">
        <v>473</v>
      </c>
      <c r="B49" s="18" t="s">
        <v>249</v>
      </c>
      <c r="C49" s="18" t="s">
        <v>250</v>
      </c>
      <c r="D49" s="18" t="s">
        <v>251</v>
      </c>
      <c r="E49" s="20" t="s">
        <v>605</v>
      </c>
      <c r="F49" s="21" t="s">
        <v>11</v>
      </c>
      <c r="G49" s="18" t="s">
        <v>42</v>
      </c>
      <c r="H49" s="27" t="s">
        <v>714</v>
      </c>
      <c r="I49" s="18" t="s">
        <v>252</v>
      </c>
      <c r="J49" s="18" t="s">
        <v>253</v>
      </c>
    </row>
    <row r="50" spans="1:10" ht="27" x14ac:dyDescent="0.2">
      <c r="A50" s="18" t="s">
        <v>474</v>
      </c>
      <c r="B50" s="18" t="s">
        <v>254</v>
      </c>
      <c r="C50" s="18" t="s">
        <v>255</v>
      </c>
      <c r="D50" s="18" t="s">
        <v>221</v>
      </c>
      <c r="E50" s="20" t="s">
        <v>606</v>
      </c>
      <c r="F50" s="21" t="s">
        <v>12</v>
      </c>
      <c r="G50" s="18" t="s">
        <v>53</v>
      </c>
      <c r="H50" s="18" t="s">
        <v>256</v>
      </c>
      <c r="I50" s="18" t="s">
        <v>257</v>
      </c>
      <c r="J50" s="18" t="s">
        <v>258</v>
      </c>
    </row>
    <row r="51" spans="1:10" ht="40.5" x14ac:dyDescent="0.2">
      <c r="A51" s="18" t="s">
        <v>475</v>
      </c>
      <c r="B51" s="18" t="s">
        <v>259</v>
      </c>
      <c r="C51" s="18" t="s">
        <v>250</v>
      </c>
      <c r="D51" s="18" t="s">
        <v>110</v>
      </c>
      <c r="E51" s="20" t="s">
        <v>607</v>
      </c>
      <c r="F51" s="21" t="s">
        <v>11</v>
      </c>
      <c r="G51" s="18" t="s">
        <v>53</v>
      </c>
      <c r="H51" s="18" t="s">
        <v>260</v>
      </c>
      <c r="I51" s="18" t="s">
        <v>261</v>
      </c>
      <c r="J51" s="18" t="s">
        <v>262</v>
      </c>
    </row>
    <row r="52" spans="1:10" ht="27" x14ac:dyDescent="0.2">
      <c r="A52" s="18" t="s">
        <v>476</v>
      </c>
      <c r="B52" s="18" t="s">
        <v>263</v>
      </c>
      <c r="C52" s="18" t="s">
        <v>131</v>
      </c>
      <c r="D52" s="18" t="s">
        <v>264</v>
      </c>
      <c r="E52" s="20" t="s">
        <v>608</v>
      </c>
      <c r="F52" s="21" t="s">
        <v>12</v>
      </c>
      <c r="G52" s="18" t="s">
        <v>42</v>
      </c>
      <c r="H52" s="27" t="s">
        <v>713</v>
      </c>
      <c r="I52" s="18" t="s">
        <v>265</v>
      </c>
      <c r="J52" s="18" t="s">
        <v>266</v>
      </c>
    </row>
    <row r="53" spans="1:10" ht="54" x14ac:dyDescent="0.2">
      <c r="A53" s="18" t="s">
        <v>477</v>
      </c>
      <c r="B53" s="18" t="s">
        <v>267</v>
      </c>
      <c r="C53" s="18" t="s">
        <v>268</v>
      </c>
      <c r="D53" s="18" t="s">
        <v>65</v>
      </c>
      <c r="E53" s="20" t="s">
        <v>609</v>
      </c>
      <c r="F53" s="21" t="s">
        <v>11</v>
      </c>
      <c r="G53" s="18" t="s">
        <v>42</v>
      </c>
      <c r="H53" s="18" t="s">
        <v>269</v>
      </c>
      <c r="I53" s="18" t="s">
        <v>270</v>
      </c>
      <c r="J53" s="18" t="s">
        <v>271</v>
      </c>
    </row>
    <row r="54" spans="1:10" ht="27" x14ac:dyDescent="0.2">
      <c r="A54" s="18" t="s">
        <v>478</v>
      </c>
      <c r="B54" s="18" t="s">
        <v>272</v>
      </c>
      <c r="C54" s="18" t="s">
        <v>242</v>
      </c>
      <c r="D54" s="18" t="s">
        <v>83</v>
      </c>
      <c r="E54" s="20" t="s">
        <v>610</v>
      </c>
      <c r="F54" s="21" t="s">
        <v>12</v>
      </c>
      <c r="G54" s="18" t="s">
        <v>42</v>
      </c>
      <c r="H54" s="18" t="s">
        <v>273</v>
      </c>
      <c r="I54" s="18" t="s">
        <v>274</v>
      </c>
      <c r="J54" s="18" t="s">
        <v>86</v>
      </c>
    </row>
    <row r="55" spans="1:10" ht="27" x14ac:dyDescent="0.2">
      <c r="A55" s="18" t="s">
        <v>479</v>
      </c>
      <c r="B55" s="18" t="s">
        <v>97</v>
      </c>
      <c r="C55" s="18" t="s">
        <v>275</v>
      </c>
      <c r="D55" s="18" t="s">
        <v>89</v>
      </c>
      <c r="E55" s="20" t="s">
        <v>611</v>
      </c>
      <c r="F55" s="21" t="s">
        <v>11</v>
      </c>
      <c r="G55" s="18" t="s">
        <v>42</v>
      </c>
      <c r="H55" s="18" t="s">
        <v>276</v>
      </c>
      <c r="I55" s="18" t="s">
        <v>277</v>
      </c>
      <c r="J55" s="18" t="s">
        <v>278</v>
      </c>
    </row>
    <row r="56" spans="1:10" ht="27" x14ac:dyDescent="0.2">
      <c r="A56" s="18" t="s">
        <v>480</v>
      </c>
      <c r="B56" s="18" t="s">
        <v>279</v>
      </c>
      <c r="C56" s="18" t="s">
        <v>280</v>
      </c>
      <c r="D56" s="18" t="s">
        <v>281</v>
      </c>
      <c r="E56" s="30" t="s">
        <v>717</v>
      </c>
      <c r="F56" s="21" t="s">
        <v>12</v>
      </c>
      <c r="G56" s="18" t="s">
        <v>48</v>
      </c>
      <c r="H56" s="18" t="s">
        <v>282</v>
      </c>
      <c r="I56" s="18" t="s">
        <v>283</v>
      </c>
      <c r="J56" s="18" t="s">
        <v>86</v>
      </c>
    </row>
    <row r="57" spans="1:10" ht="40.5" x14ac:dyDescent="0.2">
      <c r="A57" s="18" t="s">
        <v>481</v>
      </c>
      <c r="B57" s="18" t="s">
        <v>69</v>
      </c>
      <c r="C57" s="18" t="s">
        <v>284</v>
      </c>
      <c r="D57" s="18" t="s">
        <v>71</v>
      </c>
      <c r="E57" s="20" t="s">
        <v>567</v>
      </c>
      <c r="F57" s="21" t="s">
        <v>11</v>
      </c>
      <c r="G57" s="18" t="s">
        <v>42</v>
      </c>
      <c r="H57" s="18" t="s">
        <v>285</v>
      </c>
      <c r="I57" s="18" t="s">
        <v>286</v>
      </c>
      <c r="J57" s="18" t="s">
        <v>86</v>
      </c>
    </row>
    <row r="58" spans="1:10" ht="27" x14ac:dyDescent="0.2">
      <c r="A58" s="18" t="s">
        <v>482</v>
      </c>
      <c r="B58" s="27" t="s">
        <v>560</v>
      </c>
      <c r="C58" s="18" t="s">
        <v>561</v>
      </c>
      <c r="D58" s="18" t="s">
        <v>47</v>
      </c>
      <c r="E58" s="20" t="s">
        <v>652</v>
      </c>
      <c r="F58" s="21" t="s">
        <v>11</v>
      </c>
      <c r="G58" s="18" t="s">
        <v>42</v>
      </c>
      <c r="H58" s="18" t="s">
        <v>562</v>
      </c>
      <c r="I58" s="18" t="s">
        <v>563</v>
      </c>
      <c r="J58" s="27" t="s">
        <v>86</v>
      </c>
    </row>
    <row r="59" spans="1:10" ht="27" x14ac:dyDescent="0.2">
      <c r="A59" s="18" t="s">
        <v>483</v>
      </c>
      <c r="B59" s="18" t="s">
        <v>293</v>
      </c>
      <c r="C59" s="18" t="s">
        <v>250</v>
      </c>
      <c r="D59" s="18" t="s">
        <v>294</v>
      </c>
      <c r="E59" s="20" t="s">
        <v>613</v>
      </c>
      <c r="F59" s="21" t="s">
        <v>11</v>
      </c>
      <c r="G59" s="18" t="s">
        <v>42</v>
      </c>
      <c r="H59" s="18" t="s">
        <v>295</v>
      </c>
      <c r="I59" s="18" t="s">
        <v>296</v>
      </c>
      <c r="J59" s="18" t="s">
        <v>297</v>
      </c>
    </row>
    <row r="60" spans="1:10" ht="27" x14ac:dyDescent="0.2">
      <c r="A60" s="18" t="s">
        <v>484</v>
      </c>
      <c r="B60" s="18" t="s">
        <v>298</v>
      </c>
      <c r="C60" s="18" t="s">
        <v>214</v>
      </c>
      <c r="D60" s="18" t="s">
        <v>128</v>
      </c>
      <c r="E60" s="20" t="s">
        <v>614</v>
      </c>
      <c r="F60" s="21" t="s">
        <v>12</v>
      </c>
      <c r="G60" s="18" t="s">
        <v>42</v>
      </c>
      <c r="H60" s="18" t="s">
        <v>299</v>
      </c>
      <c r="I60" s="18" t="s">
        <v>300</v>
      </c>
      <c r="J60" s="18" t="s">
        <v>301</v>
      </c>
    </row>
    <row r="61" spans="1:10" ht="27" x14ac:dyDescent="0.2">
      <c r="A61" s="18" t="s">
        <v>485</v>
      </c>
      <c r="B61" s="18" t="s">
        <v>302</v>
      </c>
      <c r="C61" s="18" t="s">
        <v>303</v>
      </c>
      <c r="D61" s="18" t="s">
        <v>304</v>
      </c>
      <c r="E61" s="20" t="s">
        <v>615</v>
      </c>
      <c r="F61" s="21" t="s">
        <v>11</v>
      </c>
      <c r="G61" s="18" t="s">
        <v>42</v>
      </c>
      <c r="H61" s="18" t="s">
        <v>305</v>
      </c>
      <c r="I61" s="18" t="s">
        <v>306</v>
      </c>
      <c r="J61" s="18" t="s">
        <v>86</v>
      </c>
    </row>
    <row r="62" spans="1:10" ht="40.5" x14ac:dyDescent="0.2">
      <c r="A62" s="18" t="s">
        <v>486</v>
      </c>
      <c r="B62" s="18" t="s">
        <v>307</v>
      </c>
      <c r="C62" s="18" t="s">
        <v>308</v>
      </c>
      <c r="D62" s="18" t="s">
        <v>161</v>
      </c>
      <c r="E62" s="20" t="s">
        <v>616</v>
      </c>
      <c r="F62" s="21" t="s">
        <v>12</v>
      </c>
      <c r="G62" s="18" t="s">
        <v>42</v>
      </c>
      <c r="H62" s="18" t="s">
        <v>309</v>
      </c>
      <c r="I62" s="18" t="s">
        <v>286</v>
      </c>
      <c r="J62" s="18" t="s">
        <v>86</v>
      </c>
    </row>
    <row r="63" spans="1:10" ht="13.5" x14ac:dyDescent="0.2">
      <c r="A63" s="18" t="s">
        <v>487</v>
      </c>
      <c r="B63" s="18" t="s">
        <v>81</v>
      </c>
      <c r="C63" s="18" t="s">
        <v>82</v>
      </c>
      <c r="D63" s="18" t="s">
        <v>310</v>
      </c>
      <c r="E63" s="20" t="s">
        <v>617</v>
      </c>
      <c r="F63" s="21" t="s">
        <v>11</v>
      </c>
      <c r="G63" s="18" t="s">
        <v>311</v>
      </c>
      <c r="H63" s="18" t="s">
        <v>312</v>
      </c>
      <c r="I63" s="18" t="s">
        <v>313</v>
      </c>
      <c r="J63" s="18" t="s">
        <v>314</v>
      </c>
    </row>
    <row r="64" spans="1:10" ht="13.5" x14ac:dyDescent="0.2">
      <c r="A64" s="18" t="s">
        <v>488</v>
      </c>
      <c r="B64" s="18" t="s">
        <v>168</v>
      </c>
      <c r="C64" s="18" t="s">
        <v>315</v>
      </c>
      <c r="D64" s="18" t="s">
        <v>41</v>
      </c>
      <c r="E64" s="20" t="s">
        <v>618</v>
      </c>
      <c r="F64" s="21" t="s">
        <v>12</v>
      </c>
      <c r="G64" s="18" t="s">
        <v>311</v>
      </c>
      <c r="H64" s="18" t="s">
        <v>316</v>
      </c>
      <c r="I64" s="18" t="s">
        <v>317</v>
      </c>
      <c r="J64" s="18" t="s">
        <v>86</v>
      </c>
    </row>
    <row r="65" spans="1:10" ht="27" x14ac:dyDescent="0.2">
      <c r="A65" s="18" t="s">
        <v>489</v>
      </c>
      <c r="B65" s="18" t="s">
        <v>318</v>
      </c>
      <c r="C65" s="18" t="s">
        <v>88</v>
      </c>
      <c r="D65" s="18" t="s">
        <v>319</v>
      </c>
      <c r="E65" s="20" t="s">
        <v>619</v>
      </c>
      <c r="F65" s="21" t="s">
        <v>12</v>
      </c>
      <c r="G65" s="18" t="s">
        <v>42</v>
      </c>
      <c r="H65" s="18" t="s">
        <v>320</v>
      </c>
      <c r="I65" s="18" t="s">
        <v>321</v>
      </c>
      <c r="J65" s="18" t="s">
        <v>86</v>
      </c>
    </row>
    <row r="66" spans="1:10" ht="27" x14ac:dyDescent="0.2">
      <c r="A66" s="18" t="s">
        <v>490</v>
      </c>
      <c r="B66" s="18" t="s">
        <v>298</v>
      </c>
      <c r="C66" s="18" t="s">
        <v>322</v>
      </c>
      <c r="D66" s="18" t="s">
        <v>243</v>
      </c>
      <c r="E66" s="20" t="s">
        <v>620</v>
      </c>
      <c r="F66" s="21" t="s">
        <v>11</v>
      </c>
      <c r="G66" s="18" t="s">
        <v>42</v>
      </c>
      <c r="H66" s="18" t="s">
        <v>323</v>
      </c>
      <c r="I66" s="18" t="s">
        <v>324</v>
      </c>
      <c r="J66" s="18" t="s">
        <v>86</v>
      </c>
    </row>
    <row r="67" spans="1:10" ht="27" x14ac:dyDescent="0.2">
      <c r="A67" s="18" t="s">
        <v>491</v>
      </c>
      <c r="B67" s="18" t="s">
        <v>307</v>
      </c>
      <c r="C67" s="18" t="s">
        <v>325</v>
      </c>
      <c r="D67" s="18" t="s">
        <v>161</v>
      </c>
      <c r="E67" s="20" t="s">
        <v>621</v>
      </c>
      <c r="F67" s="21" t="s">
        <v>12</v>
      </c>
      <c r="G67" s="18" t="s">
        <v>42</v>
      </c>
      <c r="H67" s="18" t="s">
        <v>326</v>
      </c>
      <c r="I67" s="18" t="s">
        <v>327</v>
      </c>
      <c r="J67" s="18" t="s">
        <v>328</v>
      </c>
    </row>
    <row r="68" spans="1:10" ht="13.5" x14ac:dyDescent="0.2">
      <c r="A68" s="18" t="s">
        <v>492</v>
      </c>
      <c r="B68" s="18" t="s">
        <v>197</v>
      </c>
      <c r="C68" s="18" t="s">
        <v>214</v>
      </c>
      <c r="D68" s="18" t="s">
        <v>227</v>
      </c>
      <c r="E68" s="20" t="s">
        <v>622</v>
      </c>
      <c r="F68" s="21" t="s">
        <v>12</v>
      </c>
      <c r="G68" s="18" t="s">
        <v>329</v>
      </c>
      <c r="H68" s="18" t="s">
        <v>330</v>
      </c>
      <c r="I68" s="18" t="s">
        <v>331</v>
      </c>
      <c r="J68" s="18" t="s">
        <v>86</v>
      </c>
    </row>
    <row r="69" spans="1:10" ht="27" x14ac:dyDescent="0.2">
      <c r="A69" s="18" t="s">
        <v>493</v>
      </c>
      <c r="B69" s="18" t="s">
        <v>332</v>
      </c>
      <c r="C69" s="18" t="s">
        <v>333</v>
      </c>
      <c r="D69" s="18" t="s">
        <v>334</v>
      </c>
      <c r="E69" s="20" t="s">
        <v>623</v>
      </c>
      <c r="F69" s="21" t="s">
        <v>11</v>
      </c>
      <c r="G69" s="18" t="s">
        <v>311</v>
      </c>
      <c r="H69" s="18" t="s">
        <v>335</v>
      </c>
      <c r="I69" s="18" t="s">
        <v>336</v>
      </c>
      <c r="J69" s="18" t="s">
        <v>337</v>
      </c>
    </row>
    <row r="70" spans="1:10" ht="13.5" x14ac:dyDescent="0.2">
      <c r="A70" s="18" t="s">
        <v>494</v>
      </c>
      <c r="B70" s="18" t="s">
        <v>338</v>
      </c>
      <c r="C70" s="18" t="s">
        <v>82</v>
      </c>
      <c r="D70" s="18" t="s">
        <v>339</v>
      </c>
      <c r="E70" s="20" t="s">
        <v>624</v>
      </c>
      <c r="F70" s="21" t="s">
        <v>11</v>
      </c>
      <c r="G70" s="18" t="s">
        <v>329</v>
      </c>
      <c r="H70" s="18" t="s">
        <v>340</v>
      </c>
      <c r="I70" s="18" t="s">
        <v>331</v>
      </c>
      <c r="J70" s="18" t="s">
        <v>341</v>
      </c>
    </row>
    <row r="71" spans="1:10" ht="54" x14ac:dyDescent="0.2">
      <c r="A71" s="18" t="s">
        <v>495</v>
      </c>
      <c r="B71" s="18" t="s">
        <v>342</v>
      </c>
      <c r="C71" s="18" t="s">
        <v>88</v>
      </c>
      <c r="D71" s="18" t="s">
        <v>343</v>
      </c>
      <c r="E71" s="20" t="s">
        <v>625</v>
      </c>
      <c r="F71" s="21" t="s">
        <v>12</v>
      </c>
      <c r="G71" s="18" t="s">
        <v>329</v>
      </c>
      <c r="H71" s="18" t="s">
        <v>344</v>
      </c>
      <c r="I71" s="18" t="s">
        <v>345</v>
      </c>
      <c r="J71" s="18" t="s">
        <v>346</v>
      </c>
    </row>
    <row r="72" spans="1:10" ht="13.5" x14ac:dyDescent="0.2">
      <c r="A72" s="18" t="s">
        <v>496</v>
      </c>
      <c r="B72" s="18" t="s">
        <v>347</v>
      </c>
      <c r="C72" s="18" t="s">
        <v>82</v>
      </c>
      <c r="D72" s="18" t="s">
        <v>348</v>
      </c>
      <c r="E72" s="20" t="s">
        <v>626</v>
      </c>
      <c r="F72" s="21" t="s">
        <v>11</v>
      </c>
      <c r="G72" s="18" t="s">
        <v>329</v>
      </c>
      <c r="H72" s="18" t="s">
        <v>349</v>
      </c>
      <c r="I72" s="18" t="s">
        <v>350</v>
      </c>
      <c r="J72" s="18" t="s">
        <v>351</v>
      </c>
    </row>
    <row r="73" spans="1:10" ht="27" x14ac:dyDescent="0.2">
      <c r="A73" s="18" t="s">
        <v>497</v>
      </c>
      <c r="B73" s="18" t="s">
        <v>352</v>
      </c>
      <c r="C73" s="18" t="s">
        <v>353</v>
      </c>
      <c r="D73" s="18" t="s">
        <v>304</v>
      </c>
      <c r="E73" s="20" t="s">
        <v>627</v>
      </c>
      <c r="F73" s="21" t="s">
        <v>12</v>
      </c>
      <c r="G73" s="18" t="s">
        <v>42</v>
      </c>
      <c r="H73" s="18" t="s">
        <v>354</v>
      </c>
      <c r="I73" s="18" t="s">
        <v>206</v>
      </c>
      <c r="J73" s="18" t="s">
        <v>86</v>
      </c>
    </row>
    <row r="74" spans="1:10" ht="27" x14ac:dyDescent="0.2">
      <c r="A74" s="18" t="s">
        <v>498</v>
      </c>
      <c r="B74" s="18" t="s">
        <v>81</v>
      </c>
      <c r="C74" s="18" t="s">
        <v>155</v>
      </c>
      <c r="D74" s="18" t="s">
        <v>230</v>
      </c>
      <c r="E74" s="20" t="s">
        <v>628</v>
      </c>
      <c r="F74" s="21" t="s">
        <v>11</v>
      </c>
      <c r="G74" s="18" t="s">
        <v>42</v>
      </c>
      <c r="H74" s="18" t="s">
        <v>355</v>
      </c>
      <c r="I74" s="18" t="s">
        <v>85</v>
      </c>
      <c r="J74" s="18" t="s">
        <v>86</v>
      </c>
    </row>
    <row r="75" spans="1:10" ht="27" x14ac:dyDescent="0.2">
      <c r="A75" s="18" t="s">
        <v>499</v>
      </c>
      <c r="B75" s="18" t="s">
        <v>45</v>
      </c>
      <c r="C75" s="18" t="s">
        <v>356</v>
      </c>
      <c r="D75" s="18" t="s">
        <v>230</v>
      </c>
      <c r="E75" s="20" t="s">
        <v>629</v>
      </c>
      <c r="F75" s="21" t="s">
        <v>11</v>
      </c>
      <c r="G75" s="18" t="s">
        <v>48</v>
      </c>
      <c r="H75" s="18" t="s">
        <v>357</v>
      </c>
      <c r="I75" s="18" t="s">
        <v>358</v>
      </c>
      <c r="J75" s="18" t="s">
        <v>359</v>
      </c>
    </row>
    <row r="76" spans="1:10" ht="27" x14ac:dyDescent="0.2">
      <c r="A76" s="18" t="s">
        <v>500</v>
      </c>
      <c r="B76" s="18" t="s">
        <v>360</v>
      </c>
      <c r="C76" s="18" t="s">
        <v>361</v>
      </c>
      <c r="D76" s="18" t="s">
        <v>99</v>
      </c>
      <c r="E76" s="20" t="s">
        <v>630</v>
      </c>
      <c r="F76" s="21" t="s">
        <v>12</v>
      </c>
      <c r="G76" s="18" t="s">
        <v>311</v>
      </c>
      <c r="H76" s="18" t="s">
        <v>362</v>
      </c>
      <c r="I76" s="18" t="s">
        <v>363</v>
      </c>
      <c r="J76" s="18" t="s">
        <v>364</v>
      </c>
    </row>
    <row r="77" spans="1:10" ht="13.5" x14ac:dyDescent="0.2">
      <c r="A77" s="18" t="s">
        <v>501</v>
      </c>
      <c r="B77" s="18" t="s">
        <v>365</v>
      </c>
      <c r="C77" s="18" t="s">
        <v>109</v>
      </c>
      <c r="D77" s="18" t="s">
        <v>366</v>
      </c>
      <c r="E77" s="20" t="s">
        <v>631</v>
      </c>
      <c r="F77" s="21" t="s">
        <v>11</v>
      </c>
      <c r="G77" s="18" t="s">
        <v>311</v>
      </c>
      <c r="H77" s="27" t="s">
        <v>718</v>
      </c>
      <c r="I77" s="18" t="s">
        <v>367</v>
      </c>
      <c r="J77" s="18" t="s">
        <v>86</v>
      </c>
    </row>
    <row r="78" spans="1:10" ht="27" x14ac:dyDescent="0.2">
      <c r="A78" s="18" t="s">
        <v>502</v>
      </c>
      <c r="B78" s="18" t="s">
        <v>368</v>
      </c>
      <c r="C78" s="18" t="s">
        <v>280</v>
      </c>
      <c r="D78" s="18" t="s">
        <v>369</v>
      </c>
      <c r="E78" s="20" t="s">
        <v>632</v>
      </c>
      <c r="F78" s="21" t="s">
        <v>12</v>
      </c>
      <c r="G78" s="18" t="s">
        <v>42</v>
      </c>
      <c r="H78" s="18" t="s">
        <v>370</v>
      </c>
      <c r="I78" s="18" t="s">
        <v>371</v>
      </c>
      <c r="J78" s="18" t="s">
        <v>372</v>
      </c>
    </row>
    <row r="79" spans="1:10" ht="27" x14ac:dyDescent="0.2">
      <c r="A79" s="18" t="s">
        <v>503</v>
      </c>
      <c r="B79" s="18" t="s">
        <v>373</v>
      </c>
      <c r="C79" s="18" t="s">
        <v>374</v>
      </c>
      <c r="D79" s="18" t="s">
        <v>375</v>
      </c>
      <c r="E79" s="20" t="s">
        <v>633</v>
      </c>
      <c r="F79" s="21" t="s">
        <v>11</v>
      </c>
      <c r="G79" s="18" t="s">
        <v>48</v>
      </c>
      <c r="H79" s="18" t="s">
        <v>376</v>
      </c>
      <c r="I79" s="18" t="s">
        <v>377</v>
      </c>
      <c r="J79" s="18" t="s">
        <v>378</v>
      </c>
    </row>
    <row r="80" spans="1:10" ht="27" x14ac:dyDescent="0.2">
      <c r="A80" s="18" t="s">
        <v>504</v>
      </c>
      <c r="B80" s="18" t="s">
        <v>379</v>
      </c>
      <c r="C80" s="18" t="s">
        <v>380</v>
      </c>
      <c r="D80" s="18" t="s">
        <v>381</v>
      </c>
      <c r="E80" s="20" t="s">
        <v>634</v>
      </c>
      <c r="F80" s="21" t="s">
        <v>12</v>
      </c>
      <c r="G80" s="18" t="s">
        <v>42</v>
      </c>
      <c r="H80" s="18" t="s">
        <v>382</v>
      </c>
      <c r="I80" s="18" t="s">
        <v>383</v>
      </c>
      <c r="J80" s="18" t="s">
        <v>86</v>
      </c>
    </row>
    <row r="81" spans="1:10" ht="13.5" x14ac:dyDescent="0.2">
      <c r="A81" s="18" t="s">
        <v>505</v>
      </c>
      <c r="B81" s="18" t="s">
        <v>384</v>
      </c>
      <c r="C81" s="18" t="s">
        <v>385</v>
      </c>
      <c r="D81" s="18" t="s">
        <v>386</v>
      </c>
      <c r="E81" s="20" t="s">
        <v>635</v>
      </c>
      <c r="F81" s="21" t="s">
        <v>12</v>
      </c>
      <c r="G81" s="18" t="s">
        <v>329</v>
      </c>
      <c r="H81" s="18" t="s">
        <v>387</v>
      </c>
      <c r="I81" s="18" t="s">
        <v>388</v>
      </c>
      <c r="J81" s="18" t="s">
        <v>86</v>
      </c>
    </row>
    <row r="82" spans="1:10" ht="27" x14ac:dyDescent="0.2">
      <c r="A82" s="18" t="s">
        <v>506</v>
      </c>
      <c r="B82" s="18" t="s">
        <v>389</v>
      </c>
      <c r="C82" s="18" t="s">
        <v>390</v>
      </c>
      <c r="D82" s="18" t="s">
        <v>304</v>
      </c>
      <c r="E82" s="20" t="s">
        <v>636</v>
      </c>
      <c r="F82" s="21" t="s">
        <v>11</v>
      </c>
      <c r="G82" s="18" t="s">
        <v>42</v>
      </c>
      <c r="H82" s="18" t="s">
        <v>391</v>
      </c>
      <c r="I82" s="18" t="s">
        <v>392</v>
      </c>
      <c r="J82" s="18" t="s">
        <v>86</v>
      </c>
    </row>
    <row r="83" spans="1:10" ht="27" x14ac:dyDescent="0.2">
      <c r="A83" s="18" t="s">
        <v>507</v>
      </c>
      <c r="B83" s="18" t="s">
        <v>173</v>
      </c>
      <c r="C83" s="18" t="s">
        <v>380</v>
      </c>
      <c r="D83" s="18" t="s">
        <v>175</v>
      </c>
      <c r="E83" s="20" t="s">
        <v>637</v>
      </c>
      <c r="F83" s="21" t="s">
        <v>12</v>
      </c>
      <c r="G83" s="18" t="s">
        <v>42</v>
      </c>
      <c r="H83" s="18" t="s">
        <v>393</v>
      </c>
      <c r="I83" s="18" t="s">
        <v>394</v>
      </c>
      <c r="J83" s="18" t="s">
        <v>395</v>
      </c>
    </row>
    <row r="84" spans="1:10" ht="13.5" x14ac:dyDescent="0.2">
      <c r="A84" s="18" t="s">
        <v>508</v>
      </c>
      <c r="B84" s="18" t="s">
        <v>396</v>
      </c>
      <c r="C84" s="18" t="s">
        <v>268</v>
      </c>
      <c r="D84" s="18" t="s">
        <v>41</v>
      </c>
      <c r="E84" s="20" t="s">
        <v>638</v>
      </c>
      <c r="F84" s="21" t="s">
        <v>11</v>
      </c>
      <c r="G84" s="18" t="s">
        <v>311</v>
      </c>
      <c r="H84" s="18" t="s">
        <v>397</v>
      </c>
      <c r="I84" s="18" t="s">
        <v>398</v>
      </c>
      <c r="J84" s="18" t="s">
        <v>399</v>
      </c>
    </row>
    <row r="85" spans="1:10" ht="13.5" x14ac:dyDescent="0.2">
      <c r="A85" s="18" t="s">
        <v>509</v>
      </c>
      <c r="B85" s="18" t="s">
        <v>338</v>
      </c>
      <c r="C85" s="18" t="s">
        <v>400</v>
      </c>
      <c r="D85" s="18" t="s">
        <v>401</v>
      </c>
      <c r="E85" s="20" t="s">
        <v>639</v>
      </c>
      <c r="F85" s="21" t="s">
        <v>11</v>
      </c>
      <c r="G85" s="18" t="s">
        <v>311</v>
      </c>
      <c r="H85" s="18" t="s">
        <v>402</v>
      </c>
      <c r="I85" s="18" t="s">
        <v>403</v>
      </c>
      <c r="J85" s="18" t="s">
        <v>86</v>
      </c>
    </row>
    <row r="86" spans="1:10" ht="40.5" x14ac:dyDescent="0.2">
      <c r="A86" s="18" t="s">
        <v>510</v>
      </c>
      <c r="B86" s="18" t="s">
        <v>404</v>
      </c>
      <c r="C86" s="18" t="s">
        <v>405</v>
      </c>
      <c r="D86" s="18" t="s">
        <v>406</v>
      </c>
      <c r="E86" s="20" t="s">
        <v>640</v>
      </c>
      <c r="F86" s="21" t="s">
        <v>11</v>
      </c>
      <c r="G86" s="18" t="s">
        <v>53</v>
      </c>
      <c r="H86" s="18" t="s">
        <v>407</v>
      </c>
      <c r="I86" s="18" t="s">
        <v>408</v>
      </c>
      <c r="J86" s="18" t="s">
        <v>409</v>
      </c>
    </row>
    <row r="87" spans="1:10" ht="27" x14ac:dyDescent="0.2">
      <c r="A87" s="18" t="s">
        <v>511</v>
      </c>
      <c r="B87" s="18" t="s">
        <v>213</v>
      </c>
      <c r="C87" s="18" t="s">
        <v>152</v>
      </c>
      <c r="D87" s="18" t="s">
        <v>215</v>
      </c>
      <c r="E87" s="20" t="s">
        <v>641</v>
      </c>
      <c r="F87" s="21" t="s">
        <v>12</v>
      </c>
      <c r="G87" s="18" t="s">
        <v>329</v>
      </c>
      <c r="H87" s="18" t="s">
        <v>410</v>
      </c>
      <c r="I87" s="18" t="s">
        <v>411</v>
      </c>
      <c r="J87" s="18" t="s">
        <v>86</v>
      </c>
    </row>
    <row r="88" spans="1:10" ht="27" x14ac:dyDescent="0.2">
      <c r="A88" s="18" t="s">
        <v>512</v>
      </c>
      <c r="B88" s="18" t="s">
        <v>412</v>
      </c>
      <c r="C88" s="18" t="s">
        <v>390</v>
      </c>
      <c r="D88" s="18" t="s">
        <v>304</v>
      </c>
      <c r="E88" s="20" t="s">
        <v>642</v>
      </c>
      <c r="F88" s="21" t="s">
        <v>11</v>
      </c>
      <c r="G88" s="18" t="s">
        <v>42</v>
      </c>
      <c r="H88" s="18" t="s">
        <v>413</v>
      </c>
      <c r="I88" s="18" t="s">
        <v>414</v>
      </c>
      <c r="J88" s="18" t="s">
        <v>86</v>
      </c>
    </row>
    <row r="89" spans="1:10" ht="27" x14ac:dyDescent="0.2">
      <c r="A89" s="18" t="s">
        <v>513</v>
      </c>
      <c r="B89" s="18" t="s">
        <v>415</v>
      </c>
      <c r="C89" s="18" t="s">
        <v>416</v>
      </c>
      <c r="D89" s="18" t="s">
        <v>417</v>
      </c>
      <c r="E89" s="20" t="s">
        <v>568</v>
      </c>
      <c r="F89" s="21" t="s">
        <v>12</v>
      </c>
      <c r="G89" s="18" t="s">
        <v>42</v>
      </c>
      <c r="H89" s="18" t="s">
        <v>655</v>
      </c>
      <c r="I89" s="18" t="s">
        <v>418</v>
      </c>
      <c r="J89" s="18" t="s">
        <v>224</v>
      </c>
    </row>
    <row r="90" spans="1:10" ht="27" x14ac:dyDescent="0.2">
      <c r="A90" s="18" t="s">
        <v>514</v>
      </c>
      <c r="B90" s="18" t="s">
        <v>706</v>
      </c>
      <c r="C90" s="18" t="s">
        <v>419</v>
      </c>
      <c r="D90" s="18" t="s">
        <v>420</v>
      </c>
      <c r="E90" s="20" t="s">
        <v>653</v>
      </c>
      <c r="F90" s="21" t="s">
        <v>12</v>
      </c>
      <c r="G90" s="18" t="s">
        <v>42</v>
      </c>
      <c r="H90" s="18" t="s">
        <v>654</v>
      </c>
      <c r="I90" s="18" t="s">
        <v>656</v>
      </c>
      <c r="J90" s="18" t="s">
        <v>421</v>
      </c>
    </row>
    <row r="91" spans="1:10" ht="40.5" x14ac:dyDescent="0.2">
      <c r="A91" s="18" t="s">
        <v>515</v>
      </c>
      <c r="B91" s="18" t="s">
        <v>272</v>
      </c>
      <c r="C91" s="18" t="s">
        <v>146</v>
      </c>
      <c r="D91" s="18" t="s">
        <v>422</v>
      </c>
      <c r="E91" s="20" t="s">
        <v>643</v>
      </c>
      <c r="F91" s="21" t="s">
        <v>11</v>
      </c>
      <c r="G91" s="18" t="s">
        <v>48</v>
      </c>
      <c r="H91" s="18" t="s">
        <v>423</v>
      </c>
      <c r="I91" s="18" t="s">
        <v>424</v>
      </c>
      <c r="J91" s="18" t="s">
        <v>86</v>
      </c>
    </row>
    <row r="92" spans="1:10" ht="13.5" x14ac:dyDescent="0.2">
      <c r="A92" s="18" t="s">
        <v>516</v>
      </c>
      <c r="B92" s="18" t="s">
        <v>425</v>
      </c>
      <c r="C92" s="18" t="s">
        <v>114</v>
      </c>
      <c r="D92" s="18" t="s">
        <v>426</v>
      </c>
      <c r="E92" s="20" t="s">
        <v>644</v>
      </c>
      <c r="F92" s="21" t="s">
        <v>12</v>
      </c>
      <c r="G92" s="18" t="s">
        <v>42</v>
      </c>
      <c r="H92" s="18" t="s">
        <v>541</v>
      </c>
      <c r="I92" s="18" t="s">
        <v>542</v>
      </c>
      <c r="J92" s="18" t="s">
        <v>86</v>
      </c>
    </row>
    <row r="93" spans="1:10" ht="40.5" x14ac:dyDescent="0.2">
      <c r="A93" s="18" t="s">
        <v>517</v>
      </c>
      <c r="B93" s="18" t="s">
        <v>427</v>
      </c>
      <c r="C93" s="18" t="s">
        <v>428</v>
      </c>
      <c r="D93" s="18" t="s">
        <v>429</v>
      </c>
      <c r="E93" s="20" t="s">
        <v>645</v>
      </c>
      <c r="F93" s="21" t="s">
        <v>11</v>
      </c>
      <c r="G93" s="18" t="s">
        <v>42</v>
      </c>
      <c r="H93" s="18" t="s">
        <v>430</v>
      </c>
      <c r="I93" s="18" t="s">
        <v>371</v>
      </c>
      <c r="J93" s="18" t="s">
        <v>431</v>
      </c>
    </row>
    <row r="94" spans="1:10" ht="27" x14ac:dyDescent="0.2">
      <c r="A94" s="18" t="s">
        <v>518</v>
      </c>
      <c r="B94" s="18" t="s">
        <v>432</v>
      </c>
      <c r="C94" s="18" t="s">
        <v>433</v>
      </c>
      <c r="D94" s="18" t="s">
        <v>83</v>
      </c>
      <c r="E94" s="20" t="s">
        <v>646</v>
      </c>
      <c r="F94" s="21" t="s">
        <v>11</v>
      </c>
      <c r="G94" s="18" t="s">
        <v>53</v>
      </c>
      <c r="H94" s="18" t="s">
        <v>434</v>
      </c>
      <c r="I94" s="18" t="s">
        <v>435</v>
      </c>
      <c r="J94" s="18" t="s">
        <v>86</v>
      </c>
    </row>
    <row r="95" spans="1:10" ht="13.5" x14ac:dyDescent="0.2">
      <c r="A95" s="18" t="s">
        <v>519</v>
      </c>
      <c r="B95" s="18" t="s">
        <v>197</v>
      </c>
      <c r="C95" s="18" t="s">
        <v>204</v>
      </c>
      <c r="D95" s="18" t="s">
        <v>436</v>
      </c>
      <c r="E95" s="20" t="s">
        <v>647</v>
      </c>
      <c r="F95" s="21" t="s">
        <v>11</v>
      </c>
      <c r="G95" s="18" t="s">
        <v>42</v>
      </c>
      <c r="H95" s="18" t="s">
        <v>543</v>
      </c>
      <c r="I95" s="18" t="s">
        <v>544</v>
      </c>
      <c r="J95" s="18" t="s">
        <v>545</v>
      </c>
    </row>
    <row r="96" spans="1:10" ht="27" x14ac:dyDescent="0.2">
      <c r="A96" s="18" t="s">
        <v>520</v>
      </c>
      <c r="B96" s="18" t="s">
        <v>551</v>
      </c>
      <c r="C96" s="18" t="s">
        <v>214</v>
      </c>
      <c r="D96" s="18" t="s">
        <v>552</v>
      </c>
      <c r="E96" s="20" t="s">
        <v>666</v>
      </c>
      <c r="F96" s="21" t="s">
        <v>12</v>
      </c>
      <c r="G96" s="18" t="s">
        <v>42</v>
      </c>
      <c r="H96" s="18" t="s">
        <v>667</v>
      </c>
      <c r="I96" s="18" t="s">
        <v>668</v>
      </c>
      <c r="J96" s="18" t="s">
        <v>673</v>
      </c>
    </row>
    <row r="97" spans="1:10" ht="13.5" x14ac:dyDescent="0.2">
      <c r="A97" s="18" t="s">
        <v>527</v>
      </c>
      <c r="B97" s="18" t="s">
        <v>528</v>
      </c>
      <c r="C97" s="18" t="s">
        <v>88</v>
      </c>
      <c r="D97" s="18" t="s">
        <v>529</v>
      </c>
      <c r="E97" s="20" t="s">
        <v>649</v>
      </c>
      <c r="F97" s="21" t="s">
        <v>11</v>
      </c>
      <c r="G97" s="18" t="s">
        <v>42</v>
      </c>
      <c r="H97" s="18" t="s">
        <v>530</v>
      </c>
      <c r="I97" s="18" t="s">
        <v>531</v>
      </c>
      <c r="J97" s="18" t="s">
        <v>86</v>
      </c>
    </row>
    <row r="98" spans="1:10" ht="13.5" x14ac:dyDescent="0.2">
      <c r="A98" s="18" t="s">
        <v>532</v>
      </c>
      <c r="B98" s="18" t="s">
        <v>81</v>
      </c>
      <c r="C98" s="18" t="s">
        <v>533</v>
      </c>
      <c r="D98" s="18" t="s">
        <v>52</v>
      </c>
      <c r="E98" s="20" t="s">
        <v>650</v>
      </c>
      <c r="F98" s="21" t="s">
        <v>11</v>
      </c>
      <c r="G98" s="18" t="s">
        <v>53</v>
      </c>
      <c r="H98" s="18" t="s">
        <v>534</v>
      </c>
      <c r="I98" s="18" t="s">
        <v>535</v>
      </c>
      <c r="J98" s="18" t="s">
        <v>719</v>
      </c>
    </row>
    <row r="99" spans="1:10" ht="27" x14ac:dyDescent="0.2">
      <c r="A99" s="18" t="s">
        <v>536</v>
      </c>
      <c r="B99" s="18" t="s">
        <v>537</v>
      </c>
      <c r="C99" s="18" t="s">
        <v>356</v>
      </c>
      <c r="D99" s="18" t="s">
        <v>426</v>
      </c>
      <c r="E99" s="20" t="s">
        <v>651</v>
      </c>
      <c r="F99" s="21" t="s">
        <v>11</v>
      </c>
      <c r="G99" s="18" t="s">
        <v>53</v>
      </c>
      <c r="H99" s="18" t="s">
        <v>538</v>
      </c>
      <c r="I99" s="18" t="s">
        <v>539</v>
      </c>
      <c r="J99" s="18" t="s">
        <v>540</v>
      </c>
    </row>
    <row r="100" spans="1:10" ht="27" x14ac:dyDescent="0.2">
      <c r="A100" s="18" t="s">
        <v>546</v>
      </c>
      <c r="B100" s="18" t="s">
        <v>287</v>
      </c>
      <c r="C100" s="18" t="s">
        <v>288</v>
      </c>
      <c r="D100" s="18" t="s">
        <v>289</v>
      </c>
      <c r="E100" s="20" t="s">
        <v>612</v>
      </c>
      <c r="F100" s="21" t="s">
        <v>12</v>
      </c>
      <c r="G100" s="18" t="s">
        <v>42</v>
      </c>
      <c r="H100" s="18" t="s">
        <v>290</v>
      </c>
      <c r="I100" s="18" t="s">
        <v>291</v>
      </c>
      <c r="J100" s="18" t="s">
        <v>292</v>
      </c>
    </row>
    <row r="101" spans="1:10" ht="13.5" x14ac:dyDescent="0.2">
      <c r="A101" s="18" t="s">
        <v>550</v>
      </c>
      <c r="B101" s="18" t="s">
        <v>522</v>
      </c>
      <c r="C101" s="18" t="s">
        <v>523</v>
      </c>
      <c r="D101" s="18" t="s">
        <v>524</v>
      </c>
      <c r="E101" s="20" t="s">
        <v>648</v>
      </c>
      <c r="F101" s="21" t="s">
        <v>11</v>
      </c>
      <c r="G101" s="18" t="s">
        <v>42</v>
      </c>
      <c r="H101" s="18" t="s">
        <v>525</v>
      </c>
      <c r="I101" s="18" t="s">
        <v>526</v>
      </c>
      <c r="J101" s="18" t="s">
        <v>86</v>
      </c>
    </row>
    <row r="102" spans="1:10" ht="27" x14ac:dyDescent="0.2">
      <c r="A102" s="18" t="s">
        <v>553</v>
      </c>
      <c r="B102" s="18" t="s">
        <v>554</v>
      </c>
      <c r="C102" s="18" t="s">
        <v>555</v>
      </c>
      <c r="D102" s="18" t="s">
        <v>556</v>
      </c>
      <c r="E102" s="20" t="s">
        <v>663</v>
      </c>
      <c r="F102" s="21" t="s">
        <v>11</v>
      </c>
      <c r="G102" s="18" t="s">
        <v>42</v>
      </c>
      <c r="H102" s="18" t="s">
        <v>664</v>
      </c>
      <c r="I102" s="18" t="s">
        <v>665</v>
      </c>
      <c r="J102" s="18" t="s">
        <v>86</v>
      </c>
    </row>
    <row r="103" spans="1:10" ht="27" x14ac:dyDescent="0.2">
      <c r="A103" s="18" t="s">
        <v>686</v>
      </c>
      <c r="B103" s="18" t="s">
        <v>675</v>
      </c>
      <c r="C103" s="18" t="s">
        <v>558</v>
      </c>
      <c r="D103" s="18" t="s">
        <v>676</v>
      </c>
      <c r="E103" s="20" t="s">
        <v>677</v>
      </c>
      <c r="F103" s="21" t="s">
        <v>11</v>
      </c>
      <c r="G103" s="18" t="s">
        <v>53</v>
      </c>
      <c r="H103" s="18" t="s">
        <v>678</v>
      </c>
      <c r="I103" s="18" t="s">
        <v>679</v>
      </c>
      <c r="J103" s="18" t="s">
        <v>680</v>
      </c>
    </row>
    <row r="104" spans="1:10" ht="27" x14ac:dyDescent="0.2">
      <c r="A104" s="18" t="s">
        <v>687</v>
      </c>
      <c r="B104" s="18" t="s">
        <v>696</v>
      </c>
      <c r="C104" s="18" t="s">
        <v>114</v>
      </c>
      <c r="D104" s="18" t="s">
        <v>89</v>
      </c>
      <c r="E104" s="20" t="s">
        <v>697</v>
      </c>
      <c r="F104" s="21" t="s">
        <v>12</v>
      </c>
      <c r="G104" s="18" t="s">
        <v>48</v>
      </c>
      <c r="H104" s="18" t="s">
        <v>698</v>
      </c>
      <c r="I104" s="18" t="s">
        <v>699</v>
      </c>
      <c r="J104" s="18" t="s">
        <v>700</v>
      </c>
    </row>
    <row r="105" spans="1:10" ht="27" x14ac:dyDescent="0.2">
      <c r="A105" s="18" t="s">
        <v>688</v>
      </c>
      <c r="B105" s="18" t="s">
        <v>208</v>
      </c>
      <c r="C105" s="18" t="s">
        <v>333</v>
      </c>
      <c r="D105" s="18" t="s">
        <v>669</v>
      </c>
      <c r="E105" s="20" t="s">
        <v>670</v>
      </c>
      <c r="F105" s="21" t="s">
        <v>11</v>
      </c>
      <c r="G105" s="18" t="s">
        <v>48</v>
      </c>
      <c r="H105" s="18" t="s">
        <v>671</v>
      </c>
      <c r="I105" s="18" t="s">
        <v>672</v>
      </c>
      <c r="J105" s="18" t="s">
        <v>674</v>
      </c>
    </row>
    <row r="106" spans="1:10" ht="54" x14ac:dyDescent="0.2">
      <c r="A106" s="18" t="s">
        <v>557</v>
      </c>
      <c r="B106" s="18" t="s">
        <v>681</v>
      </c>
      <c r="C106" s="18" t="s">
        <v>152</v>
      </c>
      <c r="D106" s="18" t="s">
        <v>115</v>
      </c>
      <c r="E106" s="20" t="s">
        <v>682</v>
      </c>
      <c r="F106" s="21" t="s">
        <v>12</v>
      </c>
      <c r="G106" s="18" t="s">
        <v>48</v>
      </c>
      <c r="H106" s="18" t="s">
        <v>683</v>
      </c>
      <c r="I106" s="18" t="s">
        <v>684</v>
      </c>
      <c r="J106" s="18" t="s">
        <v>685</v>
      </c>
    </row>
    <row r="107" spans="1:10" ht="27" x14ac:dyDescent="0.2">
      <c r="A107" s="18" t="s">
        <v>559</v>
      </c>
      <c r="B107" s="27" t="s">
        <v>689</v>
      </c>
      <c r="C107" s="18" t="s">
        <v>690</v>
      </c>
      <c r="D107" s="18" t="s">
        <v>691</v>
      </c>
      <c r="E107" s="20" t="s">
        <v>692</v>
      </c>
      <c r="F107" s="21" t="s">
        <v>11</v>
      </c>
      <c r="G107" s="18" t="s">
        <v>48</v>
      </c>
      <c r="H107" s="18" t="s">
        <v>693</v>
      </c>
      <c r="I107" s="18" t="s">
        <v>694</v>
      </c>
      <c r="J107" s="18" t="s">
        <v>695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6" sqref="D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29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24" t="s">
        <v>477</v>
      </c>
      <c r="B6" s="7" t="s">
        <v>75</v>
      </c>
      <c r="C6" s="22" t="str">
        <f>VLOOKUP($A6,'համապետական I մաս'!$A$6:$J$107,2,FALSE)</f>
        <v>Ծաղիկյան</v>
      </c>
      <c r="D6" s="22" t="str">
        <f>VLOOKUP($A6,'համապետական I մաս'!$A$6:$J$107,3,FALSE)</f>
        <v>Դավիթ</v>
      </c>
      <c r="E6" s="22" t="str">
        <f>VLOOKUP($A6,'համապետական I մաս'!$A$6:$J$107,4,FALSE)</f>
        <v>Վազգենի</v>
      </c>
      <c r="F6" s="22" t="str">
        <f>VLOOKUP($A6,'համապետական I մաս'!$A$6:$J$107,5,FALSE)</f>
        <v>26,07,1974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AM 0892653</v>
      </c>
      <c r="J6" s="22" t="str">
        <f>VLOOKUP($A6,'համապետական I մաս'!$A$6:$J$107,9,FALSE)</f>
        <v>Երևան, Ավան, Թումանյան 6/2 շենք, բն. 2</v>
      </c>
      <c r="K6" s="22" t="str">
        <f>VLOOKUP($A6,'համապետական I մաս'!$A$6:$J$107,10,FALSE)</f>
        <v>Արդարադատության նախարարության, Դատաիրավական բարեփոխումների ԾԻԳ, վարորդ</v>
      </c>
    </row>
    <row r="7" spans="1:11" ht="13.5" x14ac:dyDescent="0.2">
      <c r="A7" s="24" t="s">
        <v>492</v>
      </c>
      <c r="B7" s="7" t="s">
        <v>76</v>
      </c>
      <c r="C7" s="22" t="str">
        <f>VLOOKUP($A7,'համապետական I մաս'!$A$6:$J$107,2,FALSE)</f>
        <v>Հովհաննիսյան</v>
      </c>
      <c r="D7" s="22" t="str">
        <f>VLOOKUP($A7,'համապետական I մաս'!$A$6:$J$107,3,FALSE)</f>
        <v>Աննա</v>
      </c>
      <c r="E7" s="22" t="str">
        <f>VLOOKUP($A7,'համապետական I մաս'!$A$6:$J$107,4,FALSE)</f>
        <v>Գառնիկի</v>
      </c>
      <c r="F7" s="22" t="str">
        <f>VLOOKUP($A7,'համապետական I մաս'!$A$6:$J$107,5,FALSE)</f>
        <v>16,04,1983</v>
      </c>
      <c r="G7" s="22" t="str">
        <f>VLOOKUP($A7,'համապետական I մաս'!$A$6:$J$107,6,FALSE)</f>
        <v>իգ.</v>
      </c>
      <c r="H7" s="22" t="str">
        <f>VLOOKUP($A7,'համապետական I մաս'!$A$6:$J$107,7,FALSE)</f>
        <v xml:space="preserve">   Ազատ Դեմոկրատներ</v>
      </c>
      <c r="I7" s="22" t="str">
        <f>VLOOKUP($A7,'համապետական I մաս'!$A$6:$J$107,8,FALSE)</f>
        <v xml:space="preserve">   AK0657420</v>
      </c>
      <c r="J7" s="22" t="str">
        <f>VLOOKUP($A7,'համապետական I մաս'!$A$6:$J$107,9,FALSE)</f>
        <v>Երևան,Կոմիտաս 42-59</v>
      </c>
      <c r="K7" s="22" t="str">
        <f>VLOOKUP($A7,'համապետական I մաս'!$A$6:$J$107,10,FALSE)</f>
        <v>Չի աշխատում</v>
      </c>
    </row>
    <row r="8" spans="1:11" ht="27" x14ac:dyDescent="0.2">
      <c r="A8" s="24" t="s">
        <v>460</v>
      </c>
      <c r="B8" s="7" t="s">
        <v>77</v>
      </c>
      <c r="C8" s="22" t="str">
        <f>VLOOKUP($A8,'համապետական I մաս'!$A$6:$J$107,2,FALSE)</f>
        <v>Մալխասյան</v>
      </c>
      <c r="D8" s="22" t="str">
        <f>VLOOKUP($A8,'համապետական I մաս'!$A$6:$J$107,3,FALSE)</f>
        <v>Ռոստոմ</v>
      </c>
      <c r="E8" s="22" t="str">
        <f>VLOOKUP($A8,'համապետական I մաս'!$A$6:$J$107,4,FALSE)</f>
        <v>Խաչատուրի</v>
      </c>
      <c r="F8" s="22" t="str">
        <f>VLOOKUP($A8,'համապետական I մաս'!$A$6:$J$107,5,FALSE)</f>
        <v>08,11,1955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AH 0340115</v>
      </c>
      <c r="J8" s="22" t="str">
        <f>VLOOKUP($A8,'համապետական I մաս'!$A$6:$J$107,9,FALSE)</f>
        <v>Երևան, Նոր Նորք 9, 13 շենք, բն. 14</v>
      </c>
      <c r="K8" s="22" t="str">
        <f>VLOOKUP($A8,'համապետական I մաս'!$A$6:$J$107,10,FALSE)</f>
        <v>Միկրորինգ ՍՊԸ, Հիմնադիր-տնօրեն</v>
      </c>
    </row>
    <row r="9" spans="1:11" ht="27" x14ac:dyDescent="0.2">
      <c r="A9" s="24" t="s">
        <v>506</v>
      </c>
      <c r="B9" s="7" t="s">
        <v>78</v>
      </c>
      <c r="C9" s="22" t="str">
        <f>VLOOKUP($A9,'համապետական I մաս'!$A$6:$J$107,2,FALSE)</f>
        <v>Միքայելյան</v>
      </c>
      <c r="D9" s="22" t="str">
        <f>VLOOKUP($A9,'համապետական I մաս'!$A$6:$J$107,3,FALSE)</f>
        <v>Հարություն</v>
      </c>
      <c r="E9" s="22" t="str">
        <f>VLOOKUP($A9,'համապետական I մաս'!$A$6:$J$107,4,FALSE)</f>
        <v>Սարգսի</v>
      </c>
      <c r="F9" s="22" t="str">
        <f>VLOOKUP($A9,'համապետական I մաս'!$A$6:$J$107,5,FALSE)</f>
        <v>28,05,1961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AM 0310669</v>
      </c>
      <c r="J9" s="22" t="str">
        <f>VLOOKUP($A9,'համապետական I մաս'!$A$6:$J$107,9,FALSE)</f>
        <v>Մարտունի, գ. Ծովասար, 3/3 փկղ., տուն 1</v>
      </c>
      <c r="K9" s="22" t="str">
        <f>VLOOKUP($A9,'համապետական I մաս'!$A$6:$J$107,10,FALSE)</f>
        <v>Չի աշխատում</v>
      </c>
    </row>
    <row r="10" spans="1:11" ht="27" x14ac:dyDescent="0.2">
      <c r="A10" s="24" t="s">
        <v>464</v>
      </c>
      <c r="B10" s="7" t="s">
        <v>79</v>
      </c>
      <c r="C10" s="22" t="str">
        <f>VLOOKUP($A10,'համապետական I մաս'!$A$6:$J$107,2,FALSE)</f>
        <v>Օհանյան</v>
      </c>
      <c r="D10" s="22" t="str">
        <f>VLOOKUP($A10,'համապետական I մաս'!$A$6:$J$107,3,FALSE)</f>
        <v>Աննա</v>
      </c>
      <c r="E10" s="22" t="str">
        <f>VLOOKUP($A10,'համապետական I մաս'!$A$6:$J$107,4,FALSE)</f>
        <v>Արթուրի</v>
      </c>
      <c r="F10" s="22" t="str">
        <f>VLOOKUP($A10,'համապետական I մաս'!$A$6:$J$107,5,FALSE)</f>
        <v>23,11,1989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AG 0654585</v>
      </c>
      <c r="J10" s="22" t="str">
        <f>VLOOKUP($A10,'համապետական I մաս'!$A$6:$J$107,9,FALSE)</f>
        <v>Մարտունի, Նարեկացու փող., շենք 23. բն. 5</v>
      </c>
      <c r="K10" s="22" t="str">
        <f>VLOOKUP($A10,'համապետական I մաս'!$A$6:$J$107,10,FALSE)</f>
        <v>Քարեվարդ ՍՊԸ, գանձապահ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30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478</v>
      </c>
      <c r="B6" s="7" t="s">
        <v>75</v>
      </c>
      <c r="C6" s="22" t="str">
        <f>VLOOKUP($A6,'համապետական I մաս'!$A$6:$J$107,2,FALSE)</f>
        <v>Բաբայան</v>
      </c>
      <c r="D6" s="22" t="str">
        <f>VLOOKUP($A6,'համապետական I մաս'!$A$6:$J$107,3,FALSE)</f>
        <v xml:space="preserve">Մարինե </v>
      </c>
      <c r="E6" s="22" t="str">
        <f>VLOOKUP($A6,'համապետական I մաս'!$A$6:$J$107,4,FALSE)</f>
        <v>Ալբերտի</v>
      </c>
      <c r="F6" s="22" t="str">
        <f>VLOOKUP($A6,'համապետական I մաս'!$A$6:$J$107,5,FALSE)</f>
        <v>17,03,1984</v>
      </c>
      <c r="G6" s="22" t="str">
        <f>VLOOKUP($A6,'համապետական I մաս'!$A$6:$J$107,6,FALSE)</f>
        <v>իգ.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ID 003128956</v>
      </c>
      <c r="J6" s="22" t="str">
        <f>VLOOKUP($A6,'համապետական I մաս'!$A$6:$J$107,9,FALSE)</f>
        <v>Վանաձոր, Թումանյան 11/46</v>
      </c>
      <c r="K6" s="22" t="str">
        <f>VLOOKUP($A6,'համապետական I մաս'!$A$6:$J$107,10,FALSE)</f>
        <v>Չի աշխատում</v>
      </c>
    </row>
    <row r="7" spans="1:11" ht="27" x14ac:dyDescent="0.2">
      <c r="A7" s="24" t="s">
        <v>483</v>
      </c>
      <c r="B7" s="7" t="s">
        <v>76</v>
      </c>
      <c r="C7" s="22" t="str">
        <f>VLOOKUP($A7,'համապետական I մաս'!$A$6:$J$107,2,FALSE)</f>
        <v>Գալոյան</v>
      </c>
      <c r="D7" s="22" t="str">
        <f>VLOOKUP($A7,'համապետական I մաս'!$A$6:$J$107,3,FALSE)</f>
        <v xml:space="preserve">Արմեն </v>
      </c>
      <c r="E7" s="22" t="str">
        <f>VLOOKUP($A7,'համապետական I մաս'!$A$6:$J$107,4,FALSE)</f>
        <v>Նորիկի</v>
      </c>
      <c r="F7" s="22" t="str">
        <f>VLOOKUP($A7,'համապետական I մաս'!$A$6:$J$107,5,FALSE)</f>
        <v>26,11,1960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>AK 0560321</v>
      </c>
      <c r="J7" s="22" t="str">
        <f>VLOOKUP($A7,'համապետական I մաս'!$A$6:$J$107,9,FALSE)</f>
        <v>Վանաձոր, Գր. Լուսավորիչի 39, բն. 15</v>
      </c>
      <c r="K7" s="22" t="str">
        <f>VLOOKUP($A7,'համապետական I մաս'!$A$6:$J$107,10,FALSE)</f>
        <v>Սառցակոմբինատ ՍՊԸ, տնօրեն</v>
      </c>
    </row>
    <row r="8" spans="1:11" ht="13.5" x14ac:dyDescent="0.2">
      <c r="A8" s="24" t="s">
        <v>453</v>
      </c>
      <c r="B8" s="7" t="s">
        <v>77</v>
      </c>
      <c r="C8" s="22" t="str">
        <f>VLOOKUP($A8,'համապետական I մաս'!$A$6:$J$107,2,FALSE)</f>
        <v>Խանվելյան</v>
      </c>
      <c r="D8" s="22" t="str">
        <f>VLOOKUP($A8,'համապետական I մաս'!$A$6:$J$107,3,FALSE)</f>
        <v>Նարեկ</v>
      </c>
      <c r="E8" s="22" t="str">
        <f>VLOOKUP($A8,'համապետական I մաս'!$A$6:$J$107,4,FALSE)</f>
        <v>Սերգեյի</v>
      </c>
      <c r="F8" s="22" t="str">
        <f>VLOOKUP($A8,'համապետական I մաս'!$A$6:$J$107,5,FALSE)</f>
        <v>14,07,1983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BA1858117</v>
      </c>
      <c r="J8" s="22" t="str">
        <f>VLOOKUP($A8,'համապետական I մաս'!$A$6:$J$107,9,FALSE)</f>
        <v>Օձուն, փող. 4, տուն 31</v>
      </c>
      <c r="K8" s="22" t="str">
        <f>VLOOKUP($A8,'համապետական I մաս'!$A$6:$J$107,10,FALSE)</f>
        <v>Չի աշխատում</v>
      </c>
    </row>
    <row r="9" spans="1:11" ht="27" x14ac:dyDescent="0.2">
      <c r="A9" s="24" t="s">
        <v>485</v>
      </c>
      <c r="B9" s="7" t="s">
        <v>78</v>
      </c>
      <c r="C9" s="22" t="str">
        <f>VLOOKUP($A9,'համապետական I մաս'!$A$6:$J$107,2,FALSE)</f>
        <v xml:space="preserve">Հակոբյան </v>
      </c>
      <c r="D9" s="22" t="str">
        <f>VLOOKUP($A9,'համապետական I մաս'!$A$6:$J$107,3,FALSE)</f>
        <v>Մկրտիչ</v>
      </c>
      <c r="E9" s="22" t="str">
        <f>VLOOKUP($A9,'համապետական I մաս'!$A$6:$J$107,4,FALSE)</f>
        <v>Սարգսի</v>
      </c>
      <c r="F9" s="22" t="str">
        <f>VLOOKUP($A9,'համապետական I մաս'!$A$6:$J$107,5,FALSE)</f>
        <v>12,02,1988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ID 004156816</v>
      </c>
      <c r="J9" s="22" t="str">
        <f>VLOOKUP($A9,'համապետական I մաս'!$A$6:$J$107,9,FALSE)</f>
        <v>Վանաձոր, Մյասնիկյան փող., տուն 62</v>
      </c>
      <c r="K9" s="22" t="str">
        <f>VLOOKUP($A9,'համապետական I մաս'!$A$6:$J$107,10,FALSE)</f>
        <v>Չի աշխատում</v>
      </c>
    </row>
    <row r="10" spans="1:11" ht="27" x14ac:dyDescent="0.2">
      <c r="A10" s="24" t="s">
        <v>504</v>
      </c>
      <c r="B10" s="7" t="s">
        <v>79</v>
      </c>
      <c r="C10" s="22" t="str">
        <f>VLOOKUP($A10,'համապետական I մաս'!$A$6:$J$107,2,FALSE)</f>
        <v>Միրզոյան</v>
      </c>
      <c r="D10" s="22" t="str">
        <f>VLOOKUP($A10,'համապետական I մաս'!$A$6:$J$107,3,FALSE)</f>
        <v xml:space="preserve">Կարինե </v>
      </c>
      <c r="E10" s="22" t="str">
        <f>VLOOKUP($A10,'համապետական I մաս'!$A$6:$J$107,4,FALSE)</f>
        <v>Կորյունի</v>
      </c>
      <c r="F10" s="22" t="str">
        <f>VLOOKUP($A10,'համապետական I մաս'!$A$6:$J$107,5,FALSE)</f>
        <v>17,10,1969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AM 0519375</v>
      </c>
      <c r="J10" s="22" t="str">
        <f>VLOOKUP($A10,'համապետական I մաս'!$A$6:$J$107,9,FALSE)</f>
        <v>Վանաձոր, Մյասնիկյան փող., տուն 61</v>
      </c>
      <c r="K10" s="22" t="str">
        <f>VLOOKUP($A10,'համապետական I մաս'!$A$6:$J$107,10,FALSE)</f>
        <v>Չի աշխատում</v>
      </c>
    </row>
    <row r="11" spans="1:11" ht="27" x14ac:dyDescent="0.2">
      <c r="A11" s="24" t="s">
        <v>444</v>
      </c>
      <c r="B11" s="7" t="s">
        <v>80</v>
      </c>
      <c r="C11" s="22" t="str">
        <f>VLOOKUP($A11,'համապետական I մաս'!$A$6:$J$107,2,FALSE)</f>
        <v>Մխիթարյան</v>
      </c>
      <c r="D11" s="22" t="str">
        <f>VLOOKUP($A11,'համապետական I մաս'!$A$6:$J$107,3,FALSE)</f>
        <v>Վահան</v>
      </c>
      <c r="E11" s="22" t="str">
        <f>VLOOKUP($A11,'համապետական I մաս'!$A$6:$J$107,4,FALSE)</f>
        <v>Աշոտի</v>
      </c>
      <c r="F11" s="22" t="str">
        <f>VLOOKUP($A11,'համապետական I մաս'!$A$6:$J$107,5,FALSE)</f>
        <v>18,12,1959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Ազատ Դեմոկրատներ</v>
      </c>
      <c r="I11" s="22" t="str">
        <f>VLOOKUP($A11,'համապետական I մաս'!$A$6:$J$107,8,FALSE)</f>
        <v>ID 007398175</v>
      </c>
      <c r="J11" s="22" t="str">
        <f>VLOOKUP($A11,'համապետական I մաս'!$A$6:$J$107,9,FALSE)</f>
        <v>Վանաձոր, Բուսաբանական 1</v>
      </c>
      <c r="K11" s="22" t="str">
        <f>VLOOKUP($A11,'համապետական I մաս'!$A$6:$J$107,10,FALSE)</f>
        <v>Չի աշխատում</v>
      </c>
    </row>
    <row r="12" spans="1:11" ht="27" x14ac:dyDescent="0.2">
      <c r="A12" s="24" t="s">
        <v>447</v>
      </c>
      <c r="B12" s="7"/>
      <c r="C12" s="22" t="str">
        <f>VLOOKUP($A12,'համապետական I մաս'!$A$6:$J$107,2,FALSE)</f>
        <v>Շուշանյան</v>
      </c>
      <c r="D12" s="22" t="str">
        <f>VLOOKUP($A12,'համապետական I մաս'!$A$6:$J$107,3,FALSE)</f>
        <v>Վաղինակ</v>
      </c>
      <c r="E12" s="22" t="str">
        <f>VLOOKUP($A12,'համապետական I մաս'!$A$6:$J$107,4,FALSE)</f>
        <v>Ռոբերտի</v>
      </c>
      <c r="F12" s="22" t="str">
        <f>VLOOKUP($A12,'համապետական I մաս'!$A$6:$J$107,5,FALSE)</f>
        <v>25,06,1991</v>
      </c>
      <c r="G12" s="22" t="str">
        <f>VLOOKUP($A12,'համապետական I մաս'!$A$6:$J$107,6,FALSE)</f>
        <v>ար.</v>
      </c>
      <c r="H12" s="22" t="str">
        <f>VLOOKUP($A12,'համապետական I մաս'!$A$6:$J$107,7,FALSE)</f>
        <v>անկուսակցական</v>
      </c>
      <c r="I12" s="22" t="str">
        <f>VLOOKUP($A12,'համապետական I մաս'!$A$6:$J$107,8,FALSE)</f>
        <v>AH 0402603</v>
      </c>
      <c r="J12" s="22" t="str">
        <f>VLOOKUP($A12,'համապետական I մաս'!$A$6:$J$107,9,FALSE)</f>
        <v>Սպիտակ, Շվեյցարական 24</v>
      </c>
      <c r="K12" s="22" t="str">
        <f>VLOOKUP($A12,'համապետական I մաս'!$A$6:$J$107,10,FALSE)</f>
        <v>Էլեկտրիկ Երևան ՀԿ, փոխնախագահ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31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 t="s">
        <v>515</v>
      </c>
      <c r="B6" s="7" t="s">
        <v>75</v>
      </c>
      <c r="C6" s="22" t="str">
        <f>VLOOKUP($A6,'համապետական I մաս'!$A$6:$J$107,2,FALSE)</f>
        <v>Բաբայան</v>
      </c>
      <c r="D6" s="22" t="str">
        <f>VLOOKUP($A6,'համապետական I մաս'!$A$6:$J$107,3,FALSE)</f>
        <v>Սամվել</v>
      </c>
      <c r="E6" s="22" t="str">
        <f>VLOOKUP($A6,'համապետական I մաս'!$A$6:$J$107,4,FALSE)</f>
        <v>Ազատի</v>
      </c>
      <c r="F6" s="22" t="str">
        <f>VLOOKUP($A6,'համապետական I մաս'!$A$6:$J$107,5,FALSE)</f>
        <v>18,03,1987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Ազատություն</v>
      </c>
      <c r="I6" s="22" t="str">
        <f>VLOOKUP($A6,'համապետական I մաս'!$A$6:$J$107,8,FALSE)</f>
        <v>AG 0245331</v>
      </c>
      <c r="J6" s="22" t="str">
        <f>VLOOKUP($A6,'համապետական I մաս'!$A$6:$J$107,9,FALSE)</f>
        <v>Կոտայքի մարզ, ք. Եղվարդ, Չարենցի փող., տուն 112</v>
      </c>
      <c r="K6" s="22" t="str">
        <f>VLOOKUP($A6,'համապետական I մաս'!$A$6:$J$107,10,FALSE)</f>
        <v>Չի աշխատում</v>
      </c>
    </row>
    <row r="7" spans="1:11" ht="27" x14ac:dyDescent="0.2">
      <c r="A7" s="24" t="s">
        <v>471</v>
      </c>
      <c r="B7" s="7" t="s">
        <v>76</v>
      </c>
      <c r="C7" s="22" t="str">
        <f>VLOOKUP($A7,'համապետական I մաս'!$A$6:$J$107,2,FALSE)</f>
        <v>Բաղդասարյան</v>
      </c>
      <c r="D7" s="22" t="str">
        <f>VLOOKUP($A7,'համապետական I մաս'!$A$6:$J$107,3,FALSE)</f>
        <v xml:space="preserve">Մարինե </v>
      </c>
      <c r="E7" s="22" t="str">
        <f>VLOOKUP($A7,'համապետական I մաս'!$A$6:$J$107,4,FALSE)</f>
        <v>Ժորայի</v>
      </c>
      <c r="F7" s="22" t="str">
        <f>VLOOKUP($A7,'համապետական I մաս'!$A$6:$J$107,5,FALSE)</f>
        <v>16,03,1972</v>
      </c>
      <c r="G7" s="22" t="str">
        <f>VLOOKUP($A7,'համապետական I մաս'!$A$6:$J$107,6,FALSE)</f>
        <v>իգ.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>002639839</v>
      </c>
      <c r="J7" s="22" t="str">
        <f>VLOOKUP($A7,'համապետական I մաս'!$A$6:$J$107,9,FALSE)</f>
        <v>ք. Աբովյան, Սևան 2/4, բն. 18</v>
      </c>
      <c r="K7" s="22" t="str">
        <f>VLOOKUP($A7,'համապետական I մաս'!$A$6:$J$107,10,FALSE)</f>
        <v>Չի աշխատում</v>
      </c>
    </row>
    <row r="8" spans="1:11" ht="67.5" x14ac:dyDescent="0.2">
      <c r="A8" s="24" t="s">
        <v>440</v>
      </c>
      <c r="B8" s="7" t="s">
        <v>77</v>
      </c>
      <c r="C8" s="22" t="str">
        <f>VLOOKUP($A8,'համապետական I մաս'!$A$6:$J$107,2,FALSE)</f>
        <v>Եղիազարյան</v>
      </c>
      <c r="D8" s="22" t="str">
        <f>VLOOKUP($A8,'համապետական I մաս'!$A$6:$J$107,3,FALSE)</f>
        <v>Աշոտ</v>
      </c>
      <c r="E8" s="22" t="str">
        <f>VLOOKUP($A8,'համապետական I մաս'!$A$6:$J$107,4,FALSE)</f>
        <v>Արծրունի</v>
      </c>
      <c r="F8" s="22" t="str">
        <f>VLOOKUP($A8,'համապետական I մաս'!$A$6:$J$107,5,FALSE)</f>
        <v>10,01,1966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անկուսակցական</v>
      </c>
      <c r="I8" s="22" t="str">
        <f>VLOOKUP($A8,'համապետական I մաս'!$A$6:$J$107,8,FALSE)</f>
        <v>AK 0604664</v>
      </c>
      <c r="J8" s="22" t="str">
        <f>VLOOKUP($A8,'համապետական I մաս'!$A$6:$J$107,9,FALSE)</f>
        <v>Հրազդան, Միկրոշրջան թաղամաս, 27 շենք, բն.48</v>
      </c>
      <c r="K8" s="22" t="str">
        <f>VLOOKUP($A8,'համապետական I մաս'!$A$6:$J$107,10,FALSE)</f>
        <v>ԵՊՏՀ, Միկրոէկոնոմիկայի և ձեռնարկատիրական գործունեության կազմակերպման ամբիոնի դոցենտ</v>
      </c>
    </row>
    <row r="9" spans="1:11" ht="27" x14ac:dyDescent="0.2">
      <c r="A9" s="24" t="s">
        <v>441</v>
      </c>
      <c r="B9" s="7" t="s">
        <v>78</v>
      </c>
      <c r="C9" s="22" t="str">
        <f>VLOOKUP($A9,'համապետական I մաս'!$A$6:$J$107,2,FALSE)</f>
        <v>Զեյնալվանդյան</v>
      </c>
      <c r="D9" s="22" t="str">
        <f>VLOOKUP($A9,'համապետական I մաս'!$A$6:$J$107,3,FALSE)</f>
        <v>Ներսես</v>
      </c>
      <c r="E9" s="22" t="str">
        <f>VLOOKUP($A9,'համապետական I մաս'!$A$6:$J$107,4,FALSE)</f>
        <v>Ռաֆայելի</v>
      </c>
      <c r="F9" s="22" t="str">
        <f>VLOOKUP($A9,'համապետական I մաս'!$A$6:$J$107,5,FALSE)</f>
        <v>00,00,1961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անկուսակցական</v>
      </c>
      <c r="I9" s="22" t="str">
        <f>VLOOKUP($A9,'համապետական I մաս'!$A$6:$J$107,8,FALSE)</f>
        <v>AN 0436132</v>
      </c>
      <c r="J9" s="22" t="str">
        <f>VLOOKUP($A9,'համապետական I մաս'!$A$6:$J$107,9,FALSE)</f>
        <v>Աբովյան, Սարալանջի 16, բն.42</v>
      </c>
      <c r="K9" s="22" t="str">
        <f>VLOOKUP($A9,'համապետական I մաս'!$A$6:$J$107,10,FALSE)</f>
        <v>Չի աշխատում</v>
      </c>
    </row>
    <row r="10" spans="1:11" ht="27" x14ac:dyDescent="0.2">
      <c r="A10" s="24" t="s">
        <v>465</v>
      </c>
      <c r="B10" s="7" t="s">
        <v>79</v>
      </c>
      <c r="C10" s="22" t="str">
        <f>VLOOKUP($A10,'համապետական I մաս'!$A$6:$J$107,2,FALSE)</f>
        <v>Սինդոյան</v>
      </c>
      <c r="D10" s="22" t="str">
        <f>VLOOKUP($A10,'համապետական I մաս'!$A$6:$J$107,3,FALSE)</f>
        <v>Խորեն</v>
      </c>
      <c r="E10" s="22" t="str">
        <f>VLOOKUP($A10,'համապետական I մաս'!$A$6:$J$107,4,FALSE)</f>
        <v>Տիգրանի</v>
      </c>
      <c r="F10" s="22" t="str">
        <f>VLOOKUP($A10,'համապետական I մաս'!$A$6:$J$107,5,FALSE)</f>
        <v>25,10,1966</v>
      </c>
      <c r="G10" s="22" t="str">
        <f>VLOOKUP($A10,'համապետական I մաս'!$A$6:$J$107,6,FALSE)</f>
        <v>ար.</v>
      </c>
      <c r="H10" s="22" t="str">
        <f>VLOOKUP($A10,'համապետական I մաս'!$A$6:$J$107,7,FALSE)</f>
        <v>անկուսակցական</v>
      </c>
      <c r="I10" s="22" t="str">
        <f>VLOOKUP($A10,'համապետական I մաս'!$A$6:$J$107,8,FALSE)</f>
        <v>AH 0302440</v>
      </c>
      <c r="J10" s="22" t="str">
        <f>VLOOKUP($A10,'համապետական I մաս'!$A$6:$J$107,9,FALSE)</f>
        <v>Չարենցավան, 6թղմ., շենք 3, բն.  8</v>
      </c>
      <c r="K10" s="22" t="str">
        <f>VLOOKUP($A10,'համապետական I մաս'!$A$6:$J$107,10,FALSE)</f>
        <v>Յուքոմ ՍՊԸ, վաճառքի մասնագետ</v>
      </c>
    </row>
    <row r="11" spans="1:11" ht="27" x14ac:dyDescent="0.2">
      <c r="A11" s="24" t="s">
        <v>491</v>
      </c>
      <c r="B11" s="7">
        <v>6</v>
      </c>
      <c r="C11" s="22" t="str">
        <f>VLOOKUP($A11,'համապետական I մաս'!$A$6:$J$107,2,FALSE)</f>
        <v>Մարտիրոսյան</v>
      </c>
      <c r="D11" s="22" t="str">
        <f>VLOOKUP($A11,'համապետական I մաս'!$A$6:$J$107,3,FALSE)</f>
        <v>Հասմիկ</v>
      </c>
      <c r="E11" s="22" t="str">
        <f>VLOOKUP($A11,'համապետական I մաս'!$A$6:$J$107,4,FALSE)</f>
        <v>Սերգեյի</v>
      </c>
      <c r="F11" s="22" t="str">
        <f>VLOOKUP($A11,'համապետական I մաս'!$A$6:$J$107,5,FALSE)</f>
        <v>16,03,1957</v>
      </c>
      <c r="G11" s="22" t="str">
        <f>VLOOKUP($A11,'համապետական I մաս'!$A$6:$J$107,6,FALSE)</f>
        <v>իգ.</v>
      </c>
      <c r="H11" s="22" t="str">
        <f>VLOOKUP($A11,'համապետական I մաս'!$A$6:$J$107,7,FALSE)</f>
        <v>Ազատ Դեմոկրատներ</v>
      </c>
      <c r="I11" s="22" t="str">
        <f>VLOOKUP($A11,'համապետական I մաս'!$A$6:$J$107,8,FALSE)</f>
        <v>ID 001420504</v>
      </c>
      <c r="J11" s="22" t="str">
        <f>VLOOKUP($A11,'համապետական I մաս'!$A$6:$J$107,9,FALSE)</f>
        <v xml:space="preserve">Շիրակի մարզ, գ. Ամասիա, </v>
      </c>
      <c r="K11" s="22" t="str">
        <f>VLOOKUP($A11,'համապետական I մաս'!$A$6:$J$107,10,FALSE)</f>
        <v>Ամասիայի միջն. Դպրոց, ուսուցչուհի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32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536</v>
      </c>
      <c r="B6" s="7" t="s">
        <v>75</v>
      </c>
      <c r="C6" s="22" t="str">
        <f>VLOOKUP($A6,'համապետական I մաս'!$A$6:$J$107,2,FALSE)</f>
        <v>Ադամյան</v>
      </c>
      <c r="D6" s="22" t="str">
        <f>VLOOKUP($A6,'համապետական I մաս'!$A$6:$J$107,3,FALSE)</f>
        <v>Վարդգես</v>
      </c>
      <c r="E6" s="22" t="str">
        <f>VLOOKUP($A6,'համապետական I մաս'!$A$6:$J$107,4,FALSE)</f>
        <v>Ռաֆիկի</v>
      </c>
      <c r="F6" s="22" t="str">
        <f>VLOOKUP($A6,'համապետական I մաս'!$A$6:$J$107,5,FALSE)</f>
        <v>11,07,1980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անկուսակցական</v>
      </c>
      <c r="I6" s="22" t="str">
        <f>VLOOKUP($A6,'համապետական I մաս'!$A$6:$J$107,8,FALSE)</f>
        <v>ID006712798</v>
      </c>
      <c r="J6" s="22" t="str">
        <f>VLOOKUP($A6,'համապետական I մաս'!$A$6:$J$107,9,FALSE)</f>
        <v>Գյումրի,Մաթնիշյան,տ.34</v>
      </c>
      <c r="K6" s="22" t="str">
        <f>VLOOKUP($A6,'համապետական I մաս'!$A$6:$J$107,10,FALSE)</f>
        <v>Պետական Կոնսերվատորիայի Գյումրու մասնաճյուղ,պրոֆեսոր</v>
      </c>
    </row>
    <row r="7" spans="1:11" ht="13.5" x14ac:dyDescent="0.2">
      <c r="A7" s="24" t="s">
        <v>532</v>
      </c>
      <c r="B7" s="7" t="s">
        <v>76</v>
      </c>
      <c r="C7" s="22" t="str">
        <f>VLOOKUP($A7,'համապետական I մաս'!$A$6:$J$107,2,FALSE)</f>
        <v>Առաքելյան</v>
      </c>
      <c r="D7" s="22" t="str">
        <f>VLOOKUP($A7,'համապետական I մաս'!$A$6:$J$107,3,FALSE)</f>
        <v>Գուրգեն</v>
      </c>
      <c r="E7" s="22" t="str">
        <f>VLOOKUP($A7,'համապետական I մաս'!$A$6:$J$107,4,FALSE)</f>
        <v>Սերյոժայի</v>
      </c>
      <c r="F7" s="22" t="str">
        <f>VLOOKUP($A7,'համապետական I մաս'!$A$6:$J$107,5,FALSE)</f>
        <v>17,10,1955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անկուսակցական</v>
      </c>
      <c r="I7" s="22" t="str">
        <f>VLOOKUP($A7,'համապետական I մաս'!$A$6:$J$107,8,FALSE)</f>
        <v>AN0699115</v>
      </c>
      <c r="J7" s="22" t="str">
        <f>VLOOKUP($A7,'համապետական I մաս'!$A$6:$J$107,9,FALSE)</f>
        <v>Գյումրի,Մաթնիշյան,տ.65</v>
      </c>
      <c r="K7" s="22" t="str">
        <f>VLOOKUP($A7,'համապետական I մաս'!$A$6:$J$107,10,FALSE)</f>
        <v xml:space="preserve">ԳԱՍ ՍՊԸ,հիմնադիր </v>
      </c>
    </row>
    <row r="8" spans="1:11" ht="40.5" x14ac:dyDescent="0.2">
      <c r="A8" s="24" t="s">
        <v>475</v>
      </c>
      <c r="B8" s="7" t="s">
        <v>77</v>
      </c>
      <c r="C8" s="22" t="str">
        <f>VLOOKUP($A8,'համապետական I մաս'!$A$6:$J$107,2,FALSE)</f>
        <v>Խեչոյան</v>
      </c>
      <c r="D8" s="22" t="str">
        <f>VLOOKUP($A8,'համապետական I մաս'!$A$6:$J$107,3,FALSE)</f>
        <v xml:space="preserve">Արմեն </v>
      </c>
      <c r="E8" s="22" t="str">
        <f>VLOOKUP($A8,'համապետական I մաս'!$A$6:$J$107,4,FALSE)</f>
        <v>Ռաֆայելի</v>
      </c>
      <c r="F8" s="22" t="str">
        <f>VLOOKUP($A8,'համապետական I մաս'!$A$6:$J$107,5,FALSE)</f>
        <v>20,09,1965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անկուսակցական</v>
      </c>
      <c r="I8" s="22" t="str">
        <f>VLOOKUP($A8,'համապետական I մաս'!$A$6:$J$107,8,FALSE)</f>
        <v>ID 006725741</v>
      </c>
      <c r="J8" s="22" t="str">
        <f>VLOOKUP($A8,'համապետական I մաս'!$A$6:$J$107,9,FALSE)</f>
        <v>Շիրակի մարզ, Ամասիայի շրջան, գ. Դարիկ, փող. 1, տուն 3</v>
      </c>
      <c r="K8" s="22" t="str">
        <f>VLOOKUP($A8,'համապետական I մաս'!$A$6:$J$107,10,FALSE)</f>
        <v>Ագրո Հոլդինգ Արմենիա ՍՊԸ, հիմնադիր</v>
      </c>
    </row>
    <row r="9" spans="1:11" ht="27" x14ac:dyDescent="0.2">
      <c r="A9" s="24" t="s">
        <v>470</v>
      </c>
      <c r="B9" s="7" t="s">
        <v>78</v>
      </c>
      <c r="C9" s="22" t="str">
        <f>VLOOKUP($A9,'համապետական I մաս'!$A$6:$J$107,2,FALSE)</f>
        <v>Հովհաննիսյան</v>
      </c>
      <c r="D9" s="22" t="str">
        <f>VLOOKUP($A9,'համապետական I մաս'!$A$6:$J$107,3,FALSE)</f>
        <v>Սամվել</v>
      </c>
      <c r="E9" s="22" t="str">
        <f>VLOOKUP($A9,'համապետական I մաս'!$A$6:$J$107,4,FALSE)</f>
        <v>Լիովնիկի</v>
      </c>
      <c r="F9" s="22" t="str">
        <f>VLOOKUP($A9,'համապետական I մաս'!$A$6:$J$107,5,FALSE)</f>
        <v>29,03,1977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AK 0438444</v>
      </c>
      <c r="J9" s="22" t="str">
        <f>VLOOKUP($A9,'համապետական I մաս'!$A$6:$J$107,9,FALSE)</f>
        <v>Շիրակի մարզ, գ. Սառնաղբյուր, շենք 4, բն. 1</v>
      </c>
      <c r="K9" s="22" t="str">
        <f>VLOOKUP($A9,'համապետական I մաս'!$A$6:$J$107,10,FALSE)</f>
        <v>Չի աշխատում</v>
      </c>
    </row>
    <row r="10" spans="1:11" ht="40.5" x14ac:dyDescent="0.2">
      <c r="A10" s="24" t="s">
        <v>486</v>
      </c>
      <c r="B10" s="7" t="s">
        <v>79</v>
      </c>
      <c r="C10" s="22" t="str">
        <f>VLOOKUP($A10,'համապետական I մաս'!$A$6:$J$107,2,FALSE)</f>
        <v>Մարտիրոսյան</v>
      </c>
      <c r="D10" s="22" t="str">
        <f>VLOOKUP($A10,'համապետական I մաս'!$A$6:$J$107,3,FALSE)</f>
        <v>Լաուրա</v>
      </c>
      <c r="E10" s="22" t="str">
        <f>VLOOKUP($A10,'համապետական I մաս'!$A$6:$J$107,4,FALSE)</f>
        <v>Սերգեյի</v>
      </c>
      <c r="F10" s="22" t="str">
        <f>VLOOKUP($A10,'համապետական I մաս'!$A$6:$J$107,5,FALSE)</f>
        <v>21,09,1960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ID 005578026</v>
      </c>
      <c r="J10" s="22" t="str">
        <f>VLOOKUP($A10,'համապետական I մաս'!$A$6:$J$107,9,FALSE)</f>
        <v>Շիրակի մարզ, գ. Ամասիա, 25 փող., 23 տուն</v>
      </c>
      <c r="K10" s="22" t="str">
        <f>VLOOKUP($A10,'համապետական I մաս'!$A$6:$J$107,10,FALSE)</f>
        <v>Չի աշխատում</v>
      </c>
    </row>
    <row r="11" spans="1:11" ht="27" x14ac:dyDescent="0.2">
      <c r="A11" s="24" t="s">
        <v>443</v>
      </c>
      <c r="B11" s="7" t="s">
        <v>80</v>
      </c>
      <c r="C11" s="22" t="str">
        <f>VLOOKUP($A11,'համապետական I մաս'!$A$6:$J$107,2,FALSE)</f>
        <v>Պողոսյան</v>
      </c>
      <c r="D11" s="22" t="str">
        <f>VLOOKUP($A11,'համապետական I մաս'!$A$6:$J$107,3,FALSE)</f>
        <v>Արթուր</v>
      </c>
      <c r="E11" s="22" t="str">
        <f>VLOOKUP($A11,'համապետական I մաս'!$A$6:$J$107,4,FALSE)</f>
        <v>Ֆիրդուսի</v>
      </c>
      <c r="F11" s="22" t="str">
        <f>VLOOKUP($A11,'համապետական I մաս'!$A$6:$J$107,5,FALSE)</f>
        <v>20,02,1961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 xml:space="preserve"> Ազատ դեմոկրատներ</v>
      </c>
      <c r="I11" s="22" t="str">
        <f>VLOOKUP($A11,'համապետական I մաս'!$A$6:$J$107,8,FALSE)</f>
        <v>AM 0670561</v>
      </c>
      <c r="J11" s="22" t="str">
        <f>VLOOKUP($A11,'համապետական I մաս'!$A$6:$J$107,9,FALSE)</f>
        <v>Արթիկ, Գայի փող., տուն 10</v>
      </c>
      <c r="K11" s="22" t="str">
        <f>VLOOKUP($A11,'համապետական I մաս'!$A$6:$J$107,10,FALSE)</f>
        <v>Մոր և մանկան ավստրիական հիվանդանոց, Բժիշկ-վիրաբույժ</v>
      </c>
    </row>
    <row r="12" spans="1:11" ht="27" x14ac:dyDescent="0.2">
      <c r="A12" s="24" t="s">
        <v>500</v>
      </c>
      <c r="B12" s="7" t="s">
        <v>437</v>
      </c>
      <c r="C12" s="22" t="str">
        <f>VLOOKUP($A12,'համապետական I մաս'!$A$6:$J$107,2,FALSE)</f>
        <v>Մրտեյան</v>
      </c>
      <c r="D12" s="22" t="str">
        <f>VLOOKUP($A12,'համապետական I մաս'!$A$6:$J$107,3,FALSE)</f>
        <v>Գոհար</v>
      </c>
      <c r="E12" s="22" t="str">
        <f>VLOOKUP($A12,'համապետական I մաս'!$A$6:$J$107,4,FALSE)</f>
        <v>Գուրգենի</v>
      </c>
      <c r="F12" s="22" t="str">
        <f>VLOOKUP($A12,'համապետական I մաս'!$A$6:$J$107,5,FALSE)</f>
        <v>24,12,1985</v>
      </c>
      <c r="G12" s="22" t="str">
        <f>VLOOKUP($A12,'համապետական I մաս'!$A$6:$J$107,6,FALSE)</f>
        <v>իգ.</v>
      </c>
      <c r="H12" s="22" t="str">
        <f>VLOOKUP($A12,'համապետական I մաս'!$A$6:$J$107,7,FALSE)</f>
        <v xml:space="preserve">    Ազատ Դեմոկրատներ</v>
      </c>
      <c r="I12" s="22" t="str">
        <f>VLOOKUP($A12,'համապետական I մաս'!$A$6:$J$107,8,FALSE)</f>
        <v xml:space="preserve"> ID 004654190</v>
      </c>
      <c r="J12" s="22" t="str">
        <f>VLOOKUP($A12,'համապետական I մաս'!$A$6:$J$107,9,FALSE)</f>
        <v>Երևան,Տիմիրյազևի փ,տ.4</v>
      </c>
      <c r="K12" s="22" t="str">
        <f>VLOOKUP($A12,'համապետական I մաս'!$A$6:$J$107,10,FALSE)</f>
        <v>Կարմիր Խաչ վ/կենտրոն, բուժքույր</v>
      </c>
    </row>
  </sheetData>
  <sheetProtection password="CC13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0" sqref="A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33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13.5" x14ac:dyDescent="0.2">
      <c r="A6" s="24" t="s">
        <v>488</v>
      </c>
      <c r="B6" s="7" t="s">
        <v>75</v>
      </c>
      <c r="C6" s="22" t="str">
        <f>VLOOKUP($A6,'համապետական I մաս'!$A$6:$J$107,2,FALSE)</f>
        <v>Ավթանդիլյան</v>
      </c>
      <c r="D6" s="22" t="str">
        <f>VLOOKUP($A6,'համապետական I մաս'!$A$6:$J$107,3,FALSE)</f>
        <v>Քրիստինե</v>
      </c>
      <c r="E6" s="22" t="str">
        <f>VLOOKUP($A6,'համապետական I մաս'!$A$6:$J$107,4,FALSE)</f>
        <v>Գրիշայի</v>
      </c>
      <c r="F6" s="22" t="str">
        <f>VLOOKUP($A6,'համապետական I մաս'!$A$6:$J$107,5,FALSE)</f>
        <v>24,11,1978</v>
      </c>
      <c r="G6" s="22" t="str">
        <f>VLOOKUP($A6,'համապետական I մաս'!$A$6:$J$107,6,FALSE)</f>
        <v>իգ.</v>
      </c>
      <c r="H6" s="22" t="str">
        <f>VLOOKUP($A6,'համապետական I մաս'!$A$6:$J$107,7,FALSE)</f>
        <v xml:space="preserve">    Ազատ Դեմոկրատներ</v>
      </c>
      <c r="I6" s="22" t="str">
        <f>VLOOKUP($A6,'համապետական I մաս'!$A$6:$J$107,8,FALSE)</f>
        <v xml:space="preserve">   AH0646189</v>
      </c>
      <c r="J6" s="22" t="str">
        <f>VLOOKUP($A6,'համապետական I մաս'!$A$6:$J$107,9,FALSE)</f>
        <v>գ.Աչաջուր,1փ,տուն 25</v>
      </c>
      <c r="K6" s="22" t="str">
        <f>VLOOKUP($A6,'համապետական I մաս'!$A$6:$J$107,10,FALSE)</f>
        <v>Չի աշխատում</v>
      </c>
    </row>
    <row r="7" spans="1:11" ht="27" x14ac:dyDescent="0.2">
      <c r="A7" s="24" t="s">
        <v>457</v>
      </c>
      <c r="B7" s="7" t="s">
        <v>76</v>
      </c>
      <c r="C7" s="22" t="str">
        <f>VLOOKUP($A7,'համապետական I մաս'!$A$6:$J$107,2,FALSE)</f>
        <v>Բագրատյան</v>
      </c>
      <c r="D7" s="22" t="str">
        <f>VLOOKUP($A7,'համապետական I մաս'!$A$6:$J$107,3,FALSE)</f>
        <v>Վարշամ</v>
      </c>
      <c r="E7" s="22" t="str">
        <f>VLOOKUP($A7,'համապետական I մաս'!$A$6:$J$107,4,FALSE)</f>
        <v>Վլադիկի</v>
      </c>
      <c r="F7" s="22" t="str">
        <f>VLOOKUP($A7,'համապետական I մաս'!$A$6:$J$107,5,FALSE)</f>
        <v>23,04,1972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անկուսակցական</v>
      </c>
      <c r="I7" s="22" t="str">
        <f>VLOOKUP($A7,'համապետական I մաս'!$A$6:$J$107,8,FALSE)</f>
        <v>ID 001687268</v>
      </c>
      <c r="J7" s="22" t="str">
        <f>VLOOKUP($A7,'համապետական I մաս'!$A$6:$J$107,9,FALSE)</f>
        <v>Շինուհայր, 2-րդ նրբանցք, տուն 13</v>
      </c>
      <c r="K7" s="22" t="str">
        <f>VLOOKUP($A7,'համապետական I մաս'!$A$6:$J$107,10,FALSE)</f>
        <v>Չի աշխատում</v>
      </c>
    </row>
    <row r="8" spans="1:11" ht="27" x14ac:dyDescent="0.2">
      <c r="A8" s="24" t="s">
        <v>454</v>
      </c>
      <c r="B8" s="7" t="s">
        <v>77</v>
      </c>
      <c r="C8" s="22" t="str">
        <f>VLOOKUP($A8,'համապետական I մաս'!$A$6:$J$107,2,FALSE)</f>
        <v>Դավթյան</v>
      </c>
      <c r="D8" s="22" t="str">
        <f>VLOOKUP($A8,'համապետական I մաս'!$A$6:$J$107,3,FALSE)</f>
        <v>Արման</v>
      </c>
      <c r="E8" s="22" t="str">
        <f>VLOOKUP($A8,'համապետական I մաս'!$A$6:$J$107,4,FALSE)</f>
        <v>Սերյոժայի</v>
      </c>
      <c r="F8" s="22" t="str">
        <f>VLOOKUP($A8,'համապետական I մաս'!$A$6:$J$107,5,FALSE)</f>
        <v>26,11,1972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ID 000578260</v>
      </c>
      <c r="J8" s="22" t="str">
        <f>VLOOKUP($A8,'համապետական I մաս'!$A$6:$J$107,9,FALSE)</f>
        <v>Երևան, Պուշկինի 36, բն. 15</v>
      </c>
      <c r="K8" s="22" t="str">
        <f>VLOOKUP($A8,'համապետական I մաս'!$A$6:$J$107,10,FALSE)</f>
        <v>Սիթի Սերվիզ ՍՊԸ, գործադիր-տնօրեն</v>
      </c>
    </row>
    <row r="9" spans="1:11" ht="27" x14ac:dyDescent="0.2">
      <c r="A9" s="24" t="s">
        <v>448</v>
      </c>
      <c r="B9" s="7" t="s">
        <v>78</v>
      </c>
      <c r="C9" s="22" t="str">
        <f>VLOOKUP($A9,'համապետական I մաս'!$A$6:$J$107,2,FALSE)</f>
        <v>Հարությունյան</v>
      </c>
      <c r="D9" s="22" t="str">
        <f>VLOOKUP($A9,'համապետական I մաս'!$A$6:$J$107,3,FALSE)</f>
        <v>Սամվել</v>
      </c>
      <c r="E9" s="22" t="str">
        <f>VLOOKUP($A9,'համապետական I մաս'!$A$6:$J$107,4,FALSE)</f>
        <v>Վաղարշակի</v>
      </c>
      <c r="F9" s="22" t="str">
        <f>VLOOKUP($A9,'համապետական I մաս'!$A$6:$J$107,5,FALSE)</f>
        <v>06,03,1954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անկուսակցական</v>
      </c>
      <c r="I9" s="22" t="str">
        <f>VLOOKUP($A9,'համապետական I մաս'!$A$6:$J$107,8,FALSE)</f>
        <v>AM 0865013</v>
      </c>
      <c r="J9" s="22" t="str">
        <f>VLOOKUP($A9,'համապետական I մաս'!$A$6:$J$107,9,FALSE)</f>
        <v>Գորիս, Սպանդարյան փող., տուն 20</v>
      </c>
      <c r="K9" s="22" t="str">
        <f>VLOOKUP($A9,'համապետական I մաս'!$A$6:$J$107,10,FALSE)</f>
        <v>ԳՊՀ Հայագիտական կենտրոնի գիտաշխատող</v>
      </c>
    </row>
    <row r="10" spans="1:11" ht="27" x14ac:dyDescent="0.2">
      <c r="A10" s="24" t="s">
        <v>484</v>
      </c>
      <c r="B10" s="7" t="s">
        <v>79</v>
      </c>
      <c r="C10" s="22" t="str">
        <f>VLOOKUP($A10,'համապետական I մաս'!$A$6:$J$107,2,FALSE)</f>
        <v xml:space="preserve">Հովհաննիսյան </v>
      </c>
      <c r="D10" s="22" t="str">
        <f>VLOOKUP($A10,'համապետական I մաս'!$A$6:$J$107,3,FALSE)</f>
        <v>Աննա</v>
      </c>
      <c r="E10" s="22" t="str">
        <f>VLOOKUP($A10,'համապետական I մաս'!$A$6:$J$107,4,FALSE)</f>
        <v>Աշոտի</v>
      </c>
      <c r="F10" s="22" t="str">
        <f>VLOOKUP($A10,'համապետական I մաս'!$A$6:$J$107,5,FALSE)</f>
        <v>22,02,1984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AK 0514815</v>
      </c>
      <c r="J10" s="22" t="str">
        <f>VLOOKUP($A10,'համապետական I մաս'!$A$6:$J$107,9,FALSE)</f>
        <v>Երևան, Բաշինջաղյան 2 նրբ., 8շ., բն. 1Ա</v>
      </c>
      <c r="K10" s="22" t="str">
        <f>VLOOKUP($A10,'համապետական I մաս'!$A$6:$J$107,10,FALSE)</f>
        <v>Բիզնես Քոնսալթ ՓԲԸ, ավագ մասնագետ</v>
      </c>
    </row>
    <row r="11" spans="1:11" ht="27" x14ac:dyDescent="0.2">
      <c r="A11" s="24" t="s">
        <v>445</v>
      </c>
      <c r="B11" s="7" t="s">
        <v>80</v>
      </c>
      <c r="C11" s="22" t="str">
        <f>VLOOKUP($A11,'համապետական I մաս'!$A$6:$J$107,2,FALSE)</f>
        <v>Սարդարյան</v>
      </c>
      <c r="D11" s="22" t="str">
        <f>VLOOKUP($A11,'համապետական I մաս'!$A$6:$J$107,3,FALSE)</f>
        <v>Գագիկ</v>
      </c>
      <c r="E11" s="22" t="str">
        <f>VLOOKUP($A11,'համապետական I մաս'!$A$6:$J$107,4,FALSE)</f>
        <v>Վառլենի</v>
      </c>
      <c r="F11" s="22" t="str">
        <f>VLOOKUP($A11,'համապետական I մաս'!$A$6:$J$107,5,FALSE)</f>
        <v>23,02,1960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անկուսակցական</v>
      </c>
      <c r="I11" s="22" t="str">
        <f>VLOOKUP($A11,'համապետական I մաս'!$A$6:$J$107,8,FALSE)</f>
        <v>AK0437792</v>
      </c>
      <c r="J11" s="22" t="str">
        <f>VLOOKUP($A11,'համապետական I մաս'!$A$6:$J$107,9,FALSE)</f>
        <v>Եղեգնաձոր, Գլաձորյան 2-րդ նրբ., տուն 5</v>
      </c>
      <c r="K11" s="22" t="str">
        <f>VLOOKUP($A11,'համապետական I մաս'!$A$6:$J$107,10,FALSE)</f>
        <v>Քարդ ՍՊԸ, հիմնադիր տնօրեն</v>
      </c>
    </row>
    <row r="12" spans="1:11" ht="13.5" x14ac:dyDescent="0.2">
      <c r="A12" s="24" t="s">
        <v>487</v>
      </c>
      <c r="B12" s="7" t="s">
        <v>437</v>
      </c>
      <c r="C12" s="22" t="str">
        <f>VLOOKUP($A12,'համապետական I մաս'!$A$6:$J$107,2,FALSE)</f>
        <v>Առաքելյան</v>
      </c>
      <c r="D12" s="22" t="str">
        <f>VLOOKUP($A12,'համապետական I մաս'!$A$6:$J$107,3,FALSE)</f>
        <v>Արմեն</v>
      </c>
      <c r="E12" s="22" t="str">
        <f>VLOOKUP($A12,'համապետական I մաս'!$A$6:$J$107,4,FALSE)</f>
        <v>Լենիկի</v>
      </c>
      <c r="F12" s="22" t="str">
        <f>VLOOKUP($A12,'համապետական I մաս'!$A$6:$J$107,5,FALSE)</f>
        <v>12,12,1962</v>
      </c>
      <c r="G12" s="22" t="str">
        <f>VLOOKUP($A12,'համապետական I մաս'!$A$6:$J$107,6,FALSE)</f>
        <v>ար.</v>
      </c>
      <c r="H12" s="22" t="str">
        <f>VLOOKUP($A12,'համապետական I մաս'!$A$6:$J$107,7,FALSE)</f>
        <v xml:space="preserve">    Ազատ Դեմոկրատներ</v>
      </c>
      <c r="I12" s="22" t="str">
        <f>VLOOKUP($A12,'համապետական I մաս'!$A$6:$J$107,8,FALSE)</f>
        <v xml:space="preserve">   AN0362063</v>
      </c>
      <c r="J12" s="22" t="str">
        <f>VLOOKUP($A12,'համապետական I մաս'!$A$6:$J$107,9,FALSE)</f>
        <v>գ.Շատին,փ 22,տ.28</v>
      </c>
      <c r="K12" s="22" t="str">
        <f>VLOOKUP($A12,'համապետական I մաս'!$A$6:$J$107,10,FALSE)</f>
        <v>Հերմոն Մադ ՍՊԸ,ինժեներ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34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80</v>
      </c>
      <c r="B6" s="7" t="s">
        <v>75</v>
      </c>
      <c r="C6" s="22" t="str">
        <f>VLOOKUP($A6,'համապետական I մաս'!$A$6:$J$107,2,FALSE)</f>
        <v>Խաչատրյան</v>
      </c>
      <c r="D6" s="22" t="str">
        <f>VLOOKUP($A6,'համապետական I մաս'!$A$6:$J$107,3,FALSE)</f>
        <v>Անժելա</v>
      </c>
      <c r="E6" s="22" t="str">
        <f>VLOOKUP($A6,'համապետական I մաս'!$A$6:$J$107,4,FALSE)</f>
        <v>Արտաշեսի</v>
      </c>
      <c r="F6" s="22" t="str">
        <f>VLOOKUP($A6,'համապետական I մաս'!$A$6:$J$107,5,FALSE)</f>
        <v>29,09,1988</v>
      </c>
      <c r="G6" s="22" t="str">
        <f>VLOOKUP($A6,'համապետական I մաս'!$A$6:$J$107,6,FALSE)</f>
        <v>իգ.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ID 008911646</v>
      </c>
      <c r="J6" s="22" t="str">
        <f>VLOOKUP($A6,'համապետական I մաս'!$A$6:$J$107,9,FALSE)</f>
        <v>Երևան, Ա. Խաչատրյան4, բն.9</v>
      </c>
      <c r="K6" s="22" t="str">
        <f>VLOOKUP($A6,'համապետական I մաս'!$A$6:$J$107,10,FALSE)</f>
        <v>Ազատ դեմոկրատներ կուսակցության փոխնախագահ</v>
      </c>
    </row>
    <row r="7" spans="1:11" ht="27" x14ac:dyDescent="0.2">
      <c r="A7" s="24" t="s">
        <v>518</v>
      </c>
      <c r="B7" s="7" t="s">
        <v>76</v>
      </c>
      <c r="C7" s="22" t="str">
        <f>VLOOKUP($A7,'համապետական I մաս'!$A$6:$J$107,2,FALSE)</f>
        <v>Կյուրեղյան</v>
      </c>
      <c r="D7" s="22" t="str">
        <f>VLOOKUP($A7,'համապետական I մաս'!$A$6:$J$107,3,FALSE)</f>
        <v>Սեյրան</v>
      </c>
      <c r="E7" s="22" t="str">
        <f>VLOOKUP($A7,'համապետական I մաս'!$A$6:$J$107,4,FALSE)</f>
        <v>Ալբերտի</v>
      </c>
      <c r="F7" s="22" t="str">
        <f>VLOOKUP($A7,'համապետական I մաս'!$A$6:$J$107,5,FALSE)</f>
        <v>28,11,1965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անկուսակցական</v>
      </c>
      <c r="I7" s="22" t="str">
        <f>VLOOKUP($A7,'համապետական I մաս'!$A$6:$J$107,8,FALSE)</f>
        <v>AK 0352006</v>
      </c>
      <c r="J7" s="22" t="str">
        <f>VLOOKUP($A7,'համապետական I մաս'!$A$6:$J$107,9,FALSE)</f>
        <v xml:space="preserve">Երևան, Թոթովենց փող., 10/1 շենք. Բն. 46 </v>
      </c>
      <c r="K7" s="22" t="str">
        <f>VLOOKUP($A7,'համապետական I մաս'!$A$6:$J$107,10,FALSE)</f>
        <v>Չի աշխատում</v>
      </c>
    </row>
    <row r="8" spans="1:11" ht="40.5" x14ac:dyDescent="0.2">
      <c r="A8" s="24" t="s">
        <v>510</v>
      </c>
      <c r="B8" s="7" t="s">
        <v>77</v>
      </c>
      <c r="C8" s="22" t="str">
        <f>VLOOKUP($A8,'համապետական I մաս'!$A$6:$J$107,2,FALSE)</f>
        <v>Մարկոսյան</v>
      </c>
      <c r="D8" s="22" t="str">
        <f>VLOOKUP($A8,'համապետական I մաս'!$A$6:$J$107,3,FALSE)</f>
        <v xml:space="preserve">Արման </v>
      </c>
      <c r="E8" s="22" t="str">
        <f>VLOOKUP($A8,'համապետական I մաս'!$A$6:$J$107,4,FALSE)</f>
        <v>Կամոյի</v>
      </c>
      <c r="F8" s="22" t="str">
        <f>VLOOKUP($A8,'համապետական I մաս'!$A$6:$J$107,5,FALSE)</f>
        <v>04,05,1986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անկուսակցական</v>
      </c>
      <c r="I8" s="22" t="str">
        <f>VLOOKUP($A8,'համապետական I մաս'!$A$6:$J$107,8,FALSE)</f>
        <v>AP 0592394</v>
      </c>
      <c r="J8" s="22" t="str">
        <f>VLOOKUP($A8,'համապետական I մաս'!$A$6:$J$107,9,FALSE)</f>
        <v>Իջևան, Սպանդարյան փող., տուն 59</v>
      </c>
      <c r="K8" s="22" t="str">
        <f>VLOOKUP($A8,'համապետական I մաս'!$A$6:$J$107,10,FALSE)</f>
        <v>Իջևանի քաղաքապետարան, Ներքին աուդիտի բաժնի առաջատար մասնագետ</v>
      </c>
    </row>
    <row r="9" spans="1:11" ht="27" x14ac:dyDescent="0.2">
      <c r="A9" s="24" t="s">
        <v>473</v>
      </c>
      <c r="B9" s="7" t="s">
        <v>78</v>
      </c>
      <c r="C9" s="22" t="str">
        <f>VLOOKUP($A9,'համապետական I մաս'!$A$6:$J$107,2,FALSE)</f>
        <v>Մեժլումյան</v>
      </c>
      <c r="D9" s="22" t="str">
        <f>VLOOKUP($A9,'համապետական I մաս'!$A$6:$J$107,3,FALSE)</f>
        <v xml:space="preserve">Արմեն </v>
      </c>
      <c r="E9" s="22" t="str">
        <f>VLOOKUP($A9,'համապետական I մաս'!$A$6:$J$107,4,FALSE)</f>
        <v>Սուրենի</v>
      </c>
      <c r="F9" s="22" t="str">
        <f>VLOOKUP($A9,'համապետական I մաս'!$A$6:$J$107,5,FALSE)</f>
        <v>26,11,1962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BA00441877</v>
      </c>
      <c r="J9" s="22" t="str">
        <f>VLOOKUP($A9,'համապետական I մաս'!$A$6:$J$107,9,FALSE)</f>
        <v>ք. Բերդ, Խորենացու փող., տուն 58</v>
      </c>
      <c r="K9" s="22" t="str">
        <f>VLOOKUP($A9,'համապետական I մաս'!$A$6:$J$107,10,FALSE)</f>
        <v>Էրիեմ Էներջի ՍՊԸ, տնօրեն</v>
      </c>
    </row>
    <row r="10" spans="1:11" ht="27" x14ac:dyDescent="0.2">
      <c r="A10" s="24" t="s">
        <v>482</v>
      </c>
      <c r="B10" s="7" t="s">
        <v>79</v>
      </c>
      <c r="C10" s="22" t="str">
        <f>VLOOKUP($A10,'համապետական I մաս'!$A$6:$J$107,2,FALSE)</f>
        <v>Չիլինգարյան</v>
      </c>
      <c r="D10" s="22" t="str">
        <f>VLOOKUP($A10,'համապետական I մաս'!$A$6:$J$107,3,FALSE)</f>
        <v>Շուրիկ</v>
      </c>
      <c r="E10" s="22" t="str">
        <f>VLOOKUP($A10,'համապետական I մաս'!$A$6:$J$107,4,FALSE)</f>
        <v>Արարատի</v>
      </c>
      <c r="F10" s="22" t="str">
        <f>VLOOKUP($A10,'համապետական I մաս'!$A$6:$J$107,5,FALSE)</f>
        <v>04,11,1985</v>
      </c>
      <c r="G10" s="22" t="str">
        <f>VLOOKUP($A10,'համապետական I մաս'!$A$6:$J$107,6,FALSE)</f>
        <v>ար.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AM0582906</v>
      </c>
      <c r="J10" s="22" t="str">
        <f>VLOOKUP($A10,'համապետական I մաս'!$A$6:$J$107,9,FALSE)</f>
        <v>Տավուշի մարզ,Բերդավան,փ.4,տ.2</v>
      </c>
      <c r="K10" s="22" t="str">
        <f>VLOOKUP($A10,'համապետական I մաս'!$A$6:$J$107,10,FALSE)</f>
        <v>Չի աշխատում</v>
      </c>
    </row>
    <row r="11" spans="1:11" ht="13.5" x14ac:dyDescent="0.2">
      <c r="A11" s="24" t="s">
        <v>451</v>
      </c>
      <c r="B11" s="7" t="s">
        <v>80</v>
      </c>
      <c r="C11" s="22" t="str">
        <f>VLOOKUP($A11,'համապետական I մաս'!$A$6:$J$107,2,FALSE)</f>
        <v>Քոքոբելյան</v>
      </c>
      <c r="D11" s="22" t="str">
        <f>VLOOKUP($A11,'համապետական I մաս'!$A$6:$J$107,3,FALSE)</f>
        <v>Վաչիկ</v>
      </c>
      <c r="E11" s="22" t="str">
        <f>VLOOKUP($A11,'համապետական I մաս'!$A$6:$J$107,4,FALSE)</f>
        <v>Գրիշայի</v>
      </c>
      <c r="F11" s="22" t="str">
        <f>VLOOKUP($A11,'համապետական I մաս'!$A$6:$J$107,5,FALSE)</f>
        <v>21,03,1971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Ազատ Դեմոկրատներ</v>
      </c>
      <c r="I11" s="22" t="str">
        <f>VLOOKUP($A11,'համապետական I մաս'!$A$6:$J$107,8,FALSE)</f>
        <v>AH0404727</v>
      </c>
      <c r="J11" s="22" t="str">
        <f>VLOOKUP($A11,'համապետական I մաս'!$A$6:$J$107,9,FALSE)</f>
        <v>Տավուշի մարզ,գ.Աչաջուր</v>
      </c>
      <c r="K11" s="22" t="str">
        <f>VLOOKUP($A11,'համապետական I մաս'!$A$6:$J$107,10,FALSE)</f>
        <v>SERA ՍՊԸ հիմնադիր-տնօրեն</v>
      </c>
    </row>
    <row r="12" spans="1:11" ht="27" x14ac:dyDescent="0.2">
      <c r="A12" s="24" t="s">
        <v>507</v>
      </c>
      <c r="B12" s="7">
        <v>7</v>
      </c>
      <c r="C12" s="22" t="str">
        <f>VLOOKUP($A12,'համապետական I մաս'!$A$6:$J$107,2,FALSE)</f>
        <v xml:space="preserve">Սարգսյան </v>
      </c>
      <c r="D12" s="22" t="str">
        <f>VLOOKUP($A12,'համապետական I մաս'!$A$6:$J$107,3,FALSE)</f>
        <v xml:space="preserve">Կարինե </v>
      </c>
      <c r="E12" s="22" t="str">
        <f>VLOOKUP($A12,'համապետական I մաս'!$A$6:$J$107,4,FALSE)</f>
        <v>Հենդրիկի</v>
      </c>
      <c r="F12" s="22" t="str">
        <f>VLOOKUP($A12,'համապետական I մաս'!$A$6:$J$107,5,FALSE)</f>
        <v>20,10,1975</v>
      </c>
      <c r="G12" s="22" t="str">
        <f>VLOOKUP($A12,'համապետական I մաս'!$A$6:$J$107,6,FALSE)</f>
        <v>իգ.</v>
      </c>
      <c r="H12" s="22" t="str">
        <f>VLOOKUP($A12,'համապետական I մաս'!$A$6:$J$107,7,FALSE)</f>
        <v>Ազատ Դեմոկրատներ</v>
      </c>
      <c r="I12" s="22" t="str">
        <f>VLOOKUP($A12,'համապետական I մաս'!$A$6:$J$107,8,FALSE)</f>
        <v>AN 0276472</v>
      </c>
      <c r="J12" s="22" t="str">
        <f>VLOOKUP($A12,'համապետական I մաս'!$A$6:$J$107,9,FALSE)</f>
        <v>Երևան, Վարդանանց փող., շենք 5Ա, բն. 136</v>
      </c>
      <c r="K12" s="22" t="str">
        <f>VLOOKUP($A12,'համապետական I մաս'!$A$6:$J$107,10,FALSE)</f>
        <v>Երևանի գյուղատնտեսական համալսարան, դասախոս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21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8" t="s">
        <v>14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5"/>
      <c r="B6" s="35" t="s">
        <v>35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s="19" customFormat="1" ht="13.5" x14ac:dyDescent="0.2">
      <c r="A7" s="17"/>
      <c r="B7" s="16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9" customFormat="1" ht="13.5" x14ac:dyDescent="0.2">
      <c r="A8" s="17"/>
      <c r="B8" s="16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9" customFormat="1" ht="13.5" x14ac:dyDescent="0.2">
      <c r="A9" s="17"/>
      <c r="B9" s="16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9" customFormat="1" ht="13.5" x14ac:dyDescent="0.2">
      <c r="A10" s="17"/>
      <c r="B10" s="16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5"/>
      <c r="B11" s="35" t="s">
        <v>36</v>
      </c>
      <c r="C11" s="36"/>
      <c r="D11" s="36"/>
      <c r="E11" s="36"/>
      <c r="F11" s="36"/>
      <c r="G11" s="36"/>
      <c r="H11" s="36"/>
      <c r="I11" s="36"/>
      <c r="J11" s="36"/>
      <c r="K11" s="37"/>
    </row>
    <row r="12" spans="1:11" s="19" customFormat="1" ht="13.5" x14ac:dyDescent="0.2">
      <c r="A12" s="17"/>
      <c r="B12" s="16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9" customFormat="1" ht="13.5" x14ac:dyDescent="0.2">
      <c r="A13" s="17"/>
      <c r="B13" s="16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9" customFormat="1" ht="13.5" x14ac:dyDescent="0.2">
      <c r="A14" s="17"/>
      <c r="B14" s="16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9" customFormat="1" ht="13.5" x14ac:dyDescent="0.2">
      <c r="A15" s="17"/>
      <c r="B15" s="16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5"/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1:11" s="19" customFormat="1" ht="13.5" x14ac:dyDescent="0.2">
      <c r="A17" s="17"/>
      <c r="B17" s="16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9" customFormat="1" ht="13.5" x14ac:dyDescent="0.2">
      <c r="A18" s="17"/>
      <c r="B18" s="16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9" customFormat="1" ht="13.5" x14ac:dyDescent="0.2">
      <c r="A19" s="17"/>
      <c r="B19" s="16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9" customFormat="1" ht="13.5" x14ac:dyDescent="0.2">
      <c r="A20" s="17"/>
      <c r="B20" s="16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5"/>
      <c r="B21" s="35" t="s">
        <v>38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1:11" s="19" customFormat="1" ht="13.5" x14ac:dyDescent="0.2">
      <c r="A22" s="17"/>
      <c r="B22" s="16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9" customFormat="1" ht="13.5" x14ac:dyDescent="0.2">
      <c r="A23" s="17"/>
      <c r="B23" s="16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9" customFormat="1" ht="13.5" x14ac:dyDescent="0.2">
      <c r="A24" s="17"/>
      <c r="B24" s="16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9" customFormat="1" ht="13.5" x14ac:dyDescent="0.2">
      <c r="A25" s="17"/>
      <c r="B25" s="16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0" sqref="A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20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3" t="s">
        <v>466</v>
      </c>
      <c r="B6" s="7" t="s">
        <v>75</v>
      </c>
      <c r="C6" s="22" t="str">
        <f>VLOOKUP($A6,'համապետական I մաս'!$A$6:$J$107,2,FALSE)</f>
        <v xml:space="preserve">Ավետիսյան </v>
      </c>
      <c r="D6" s="22" t="str">
        <f>VLOOKUP($A6,'համապետական I մաս'!$A$6:$J$107,3,FALSE)</f>
        <v>Հովսեփ</v>
      </c>
      <c r="E6" s="22" t="str">
        <f>VLOOKUP($A6,'համապետական I մաս'!$A$6:$J$107,4,FALSE)</f>
        <v>Հարությունի</v>
      </c>
      <c r="F6" s="22" t="str">
        <f>VLOOKUP($A6,'համապետական I մաս'!$A$6:$J$107,5,FALSE)</f>
        <v>21,02,1989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AG0521003</v>
      </c>
      <c r="J6" s="22" t="str">
        <f>VLOOKUP($A6,'համապետական I մաս'!$A$6:$J$107,9,FALSE)</f>
        <v>Երևան,Թոթովենցի 10/1,բն 60</v>
      </c>
      <c r="K6" s="22" t="str">
        <f>VLOOKUP($A6,'համապետական I մաս'!$A$6:$J$107,10,FALSE)</f>
        <v>Չի աշխատում</v>
      </c>
    </row>
    <row r="7" spans="1:11" ht="67.5" x14ac:dyDescent="0.2">
      <c r="A7" s="23" t="s">
        <v>462</v>
      </c>
      <c r="B7" s="7" t="s">
        <v>76</v>
      </c>
      <c r="C7" s="22" t="str">
        <f>VLOOKUP($A7,'համապետական I մաս'!$A$6:$J$107,2,FALSE)</f>
        <v xml:space="preserve">Բեջանյան </v>
      </c>
      <c r="D7" s="22" t="str">
        <f>VLOOKUP($A7,'համապետական I մաս'!$A$6:$J$107,3,FALSE)</f>
        <v>Սարգիս</v>
      </c>
      <c r="E7" s="22" t="str">
        <f>VLOOKUP($A7,'համապետական I մաս'!$A$6:$J$107,4,FALSE)</f>
        <v>Ալբերտի</v>
      </c>
      <c r="F7" s="22" t="str">
        <f>VLOOKUP($A7,'համապետական I մաս'!$A$6:$J$107,5,FALSE)</f>
        <v>16,12,1986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>AN0634894</v>
      </c>
      <c r="J7" s="22" t="str">
        <f>VLOOKUP($A7,'համապետական I մաս'!$A$6:$J$107,9,FALSE)</f>
        <v>Տավուշի մարզ, գ. Կողբ, 38 փող., տուն 7</v>
      </c>
      <c r="K7" s="22" t="str">
        <f>VLOOKUP($A7,'համապետական I մաս'!$A$6:$J$107,10,FALSE)</f>
        <v>Արդարադատության նախարարության, Դատաիրավական բարեփոխումների ԾԻԳ, տնտեսագետ</v>
      </c>
    </row>
    <row r="8" spans="1:11" ht="27" x14ac:dyDescent="0.2">
      <c r="A8" s="23" t="s">
        <v>450</v>
      </c>
      <c r="B8" s="7" t="s">
        <v>77</v>
      </c>
      <c r="C8" s="22" t="str">
        <f>VLOOKUP($A8,'համապետական I մաս'!$A$6:$J$107,2,FALSE)</f>
        <v>Բոչոլյան</v>
      </c>
      <c r="D8" s="22" t="str">
        <f>VLOOKUP($A8,'համապետական I մաս'!$A$6:$J$107,3,FALSE)</f>
        <v>Հռիփսիմե</v>
      </c>
      <c r="E8" s="22" t="str">
        <f>VLOOKUP($A8,'համապետական I մաս'!$A$6:$J$107,4,FALSE)</f>
        <v>Արարատի</v>
      </c>
      <c r="F8" s="22" t="str">
        <f>VLOOKUP($A8,'համապետական I մաս'!$A$6:$J$107,5,FALSE)</f>
        <v>16,02,1990</v>
      </c>
      <c r="G8" s="22" t="str">
        <f>VLOOKUP($A8,'համապետական I մաս'!$A$6:$J$107,6,FALSE)</f>
        <v>իգ.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AP0689936</v>
      </c>
      <c r="J8" s="22" t="str">
        <f>VLOOKUP($A8,'համապետական I մաս'!$A$6:$J$107,9,FALSE)</f>
        <v>Երևան, Ա. Ահարոնյան 10, բն. 25</v>
      </c>
      <c r="K8" s="22" t="str">
        <f>VLOOKUP($A8,'համապետական I մաս'!$A$6:$J$107,10,FALSE)</f>
        <v>ՀՀ ԱԺ պատգամավորի օգնական</v>
      </c>
    </row>
    <row r="9" spans="1:11" ht="54" x14ac:dyDescent="0.2">
      <c r="A9" s="23" t="s">
        <v>495</v>
      </c>
      <c r="B9" s="7" t="s">
        <v>78</v>
      </c>
      <c r="C9" s="22" t="str">
        <f>VLOOKUP($A9,'համապետական I մաս'!$A$6:$J$107,2,FALSE)</f>
        <v>Միսակյան</v>
      </c>
      <c r="D9" s="22" t="str">
        <f>VLOOKUP($A9,'համապետական I մաս'!$A$6:$J$107,3,FALSE)</f>
        <v>Սոնա</v>
      </c>
      <c r="E9" s="22" t="str">
        <f>VLOOKUP($A9,'համապետական I մաս'!$A$6:$J$107,4,FALSE)</f>
        <v>Էդուարդի</v>
      </c>
      <c r="F9" s="22" t="str">
        <f>VLOOKUP($A9,'համապետական I մաս'!$A$6:$J$107,5,FALSE)</f>
        <v>13,03,1991</v>
      </c>
      <c r="G9" s="22" t="str">
        <f>VLOOKUP($A9,'համապետական I մաս'!$A$6:$J$107,6,FALSE)</f>
        <v>իգ.</v>
      </c>
      <c r="H9" s="22" t="str">
        <f>VLOOKUP($A9,'համապետական I մաս'!$A$6:$J$107,7,FALSE)</f>
        <v xml:space="preserve">   Ազատ Դեմոկրատներ</v>
      </c>
      <c r="I9" s="22" t="str">
        <f>VLOOKUP($A9,'համապետական I մաս'!$A$6:$J$107,8,FALSE)</f>
        <v>AH 0348676</v>
      </c>
      <c r="J9" s="22" t="str">
        <f>VLOOKUP($A9,'համապետական I մաս'!$A$6:$J$107,9,FALSE)</f>
        <v>Երևան, Դրոյի 23շ., բն. 10</v>
      </c>
      <c r="K9" s="22" t="str">
        <f>VLOOKUP($A9,'համապետական I մաս'!$A$6:$J$107,10,FALSE)</f>
        <v>Արդարադատության նախարարության Դատաիրավական բարեփոխումների ԾԻԳ</v>
      </c>
    </row>
    <row r="10" spans="1:11" ht="13.5" x14ac:dyDescent="0.2">
      <c r="A10" s="23" t="s">
        <v>77</v>
      </c>
      <c r="B10" s="7" t="s">
        <v>79</v>
      </c>
      <c r="C10" s="22" t="str">
        <f>VLOOKUP($A10,'համապետական I մաս'!$A$6:$J$107,2,FALSE)</f>
        <v>Սաֆարյան</v>
      </c>
      <c r="D10" s="22" t="str">
        <f>VLOOKUP($A10,'համապետական I մաս'!$A$6:$J$107,3,FALSE)</f>
        <v>Ստյոպա</v>
      </c>
      <c r="E10" s="22" t="str">
        <f>VLOOKUP($A10,'համապետական I մաս'!$A$6:$J$107,4,FALSE)</f>
        <v>Սերյոժայի</v>
      </c>
      <c r="F10" s="22" t="str">
        <f>VLOOKUP($A10,'համապետական I մաս'!$A$6:$J$107,5,FALSE)</f>
        <v>07,10,1973</v>
      </c>
      <c r="G10" s="22" t="str">
        <f>VLOOKUP($A10,'համապետական I մաս'!$A$6:$J$107,6,FALSE)</f>
        <v>ար.</v>
      </c>
      <c r="H10" s="22" t="str">
        <f>VLOOKUP($A10,'համապետական I մաս'!$A$6:$J$107,7,FALSE)</f>
        <v>անկուսակցական</v>
      </c>
      <c r="I10" s="22" t="str">
        <f>VLOOKUP($A10,'համապետական I մաս'!$A$6:$J$107,8,FALSE)</f>
        <v xml:space="preserve">   AM0889866</v>
      </c>
      <c r="J10" s="22" t="str">
        <f>VLOOKUP($A10,'համապետական I մաս'!$A$6:$J$107,9,FALSE)</f>
        <v>Երևան,Թոթովենցի11,բն30</v>
      </c>
      <c r="K10" s="22" t="str">
        <f>VLOOKUP($A10,'համապետական I մաս'!$A$6:$J$107,10,FALSE)</f>
        <v>Երևանի ավագանու անդամ</v>
      </c>
    </row>
    <row r="11" spans="1:11" ht="40.5" x14ac:dyDescent="0.2">
      <c r="A11" s="23" t="s">
        <v>517</v>
      </c>
      <c r="B11" s="7" t="s">
        <v>80</v>
      </c>
      <c r="C11" s="22" t="str">
        <f>VLOOKUP($A11,'համապետական I մաս'!$A$6:$J$107,2,FALSE)</f>
        <v>Ուռուտյան</v>
      </c>
      <c r="D11" s="22" t="str">
        <f>VLOOKUP($A11,'համապետական I մաս'!$A$6:$J$107,3,FALSE)</f>
        <v>Ռուբեն</v>
      </c>
      <c r="E11" s="22" t="str">
        <f>VLOOKUP($A11,'համապետական I մաս'!$A$6:$J$107,4,FALSE)</f>
        <v>Կիրովի</v>
      </c>
      <c r="F11" s="22" t="str">
        <f>VLOOKUP($A11,'համապետական I մաս'!$A$6:$J$107,5,FALSE)</f>
        <v>26,04,1964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Ազատ Դեմոկրատներ</v>
      </c>
      <c r="I11" s="22" t="str">
        <f>VLOOKUP($A11,'համապետական I մաս'!$A$6:$J$107,8,FALSE)</f>
        <v>AM 0438674</v>
      </c>
      <c r="J11" s="22" t="str">
        <f>VLOOKUP($A11,'համապետական I մաս'!$A$6:$J$107,9,FALSE)</f>
        <v>Էջմիածին, Արագածի զանգված, 15 շ., բն. 5</v>
      </c>
      <c r="K11" s="22" t="str">
        <f>VLOOKUP($A11,'համապետական I մաս'!$A$6:$J$107,10,FALSE)</f>
        <v>ՀԱԷԿ ՓԲԸ, ֆինանսատնտեսագիտական բաժնի պետի տեղակալ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23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437</v>
      </c>
      <c r="B6" s="7" t="s">
        <v>75</v>
      </c>
      <c r="C6" s="22" t="str">
        <f>VLOOKUP($A6,'համապետական I մաս'!$A$6:$J$107,2,FALSE)</f>
        <v>Առաքելյան</v>
      </c>
      <c r="D6" s="22" t="str">
        <f>VLOOKUP($A6,'համապետական I մաս'!$A$6:$J$107,3,FALSE)</f>
        <v>Արմեն</v>
      </c>
      <c r="E6" s="22" t="str">
        <f>VLOOKUP($A6,'համապետական I մաս'!$A$6:$J$107,4,FALSE)</f>
        <v>Ալբերտի</v>
      </c>
      <c r="F6" s="22" t="str">
        <f>VLOOKUP($A6,'համապետական I մաս'!$A$6:$J$107,5,FALSE)</f>
        <v>30.05.1959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AK 0502001</v>
      </c>
      <c r="J6" s="22" t="str">
        <f>VLOOKUP($A6,'համապետական I մաս'!$A$6:$J$107,9,FALSE)</f>
        <v>Երևան, Տիգրան Մեծ 18, բն. 15</v>
      </c>
      <c r="K6" s="22" t="str">
        <f>VLOOKUP($A6,'համապետական I մաս'!$A$6:$J$107,10,FALSE)</f>
        <v>Չի աշխատում</v>
      </c>
    </row>
    <row r="7" spans="1:11" ht="27" x14ac:dyDescent="0.2">
      <c r="A7" s="24" t="s">
        <v>446</v>
      </c>
      <c r="B7" s="7" t="s">
        <v>76</v>
      </c>
      <c r="C7" s="22" t="str">
        <f>VLOOKUP($A7,'համապետական I մաս'!$A$6:$J$107,2,FALSE)</f>
        <v>Բաղդասարյան</v>
      </c>
      <c r="D7" s="22" t="str">
        <f>VLOOKUP($A7,'համապետական I մաս'!$A$6:$J$107,3,FALSE)</f>
        <v>Գագիկ</v>
      </c>
      <c r="E7" s="22" t="str">
        <f>VLOOKUP($A7,'համապետական I մաս'!$A$6:$J$107,4,FALSE)</f>
        <v>Գուրգենի</v>
      </c>
      <c r="F7" s="22" t="str">
        <f>VLOOKUP($A7,'համապետական I մաս'!$A$6:$J$107,5,FALSE)</f>
        <v>17,02,1964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անկուսակցական</v>
      </c>
      <c r="I7" s="22" t="str">
        <f>VLOOKUP($A7,'համապետական I մաս'!$A$6:$J$107,8,FALSE)</f>
        <v>AM 0202490</v>
      </c>
      <c r="J7" s="22" t="str">
        <f>VLOOKUP($A7,'համապետական I մաս'!$A$6:$J$107,9,FALSE)</f>
        <v>Երևան, Առաքելյան փող. տուն 28</v>
      </c>
      <c r="K7" s="22" t="str">
        <f>VLOOKUP($A7,'համապետական I մաս'!$A$6:$J$107,10,FALSE)</f>
        <v>Երևանի ավագանու անդամ</v>
      </c>
    </row>
    <row r="8" spans="1:11" ht="27" x14ac:dyDescent="0.2">
      <c r="A8" s="24" t="s">
        <v>469</v>
      </c>
      <c r="B8" s="7" t="s">
        <v>77</v>
      </c>
      <c r="C8" s="22" t="str">
        <f>VLOOKUP($A8,'համապետական I մաս'!$A$6:$J$107,2,FALSE)</f>
        <v>Դանիելյանց</v>
      </c>
      <c r="D8" s="22" t="str">
        <f>VLOOKUP($A8,'համապետական I մաս'!$A$6:$J$107,3,FALSE)</f>
        <v>Վերոնիկա</v>
      </c>
      <c r="E8" s="22" t="str">
        <f>VLOOKUP($A8,'համապետական I մաս'!$A$6:$J$107,4,FALSE)</f>
        <v>Պավելի</v>
      </c>
      <c r="F8" s="22" t="str">
        <f>VLOOKUP($A8,'համապետական I մաս'!$A$6:$J$107,5,FALSE)</f>
        <v>30,04,1987</v>
      </c>
      <c r="G8" s="22" t="str">
        <f>VLOOKUP($A8,'համապետական I մաս'!$A$6:$J$107,6,FALSE)</f>
        <v>իգ.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AN 0338386</v>
      </c>
      <c r="J8" s="22" t="str">
        <f>VLOOKUP($A8,'համապետական I մաս'!$A$6:$J$107,9,FALSE)</f>
        <v>Երևան, Մ. Բաղրամյան 70-18</v>
      </c>
      <c r="K8" s="22" t="str">
        <f>VLOOKUP($A8,'համապետական I մաս'!$A$6:$J$107,10,FALSE)</f>
        <v>Վելլա Ստուդիա, Վաճառքի մենեջեր</v>
      </c>
    </row>
    <row r="9" spans="1:11" ht="27" x14ac:dyDescent="0.2">
      <c r="A9" s="24" t="s">
        <v>452</v>
      </c>
      <c r="B9" s="7" t="s">
        <v>78</v>
      </c>
      <c r="C9" s="22" t="str">
        <f>VLOOKUP($A9,'համապետական I մաս'!$A$6:$J$107,2,FALSE)</f>
        <v>Խաչատրյան</v>
      </c>
      <c r="D9" s="22" t="str">
        <f>VLOOKUP($A9,'համապետական I մաս'!$A$6:$J$107,3,FALSE)</f>
        <v>Արա</v>
      </c>
      <c r="E9" s="22" t="str">
        <f>VLOOKUP($A9,'համապետական I մաս'!$A$6:$J$107,4,FALSE)</f>
        <v>Ֆելիքսի</v>
      </c>
      <c r="F9" s="22" t="str">
        <f>VLOOKUP($A9,'համապետական I մաս'!$A$6:$J$107,5,FALSE)</f>
        <v>19,07,1978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ID 001406958</v>
      </c>
      <c r="J9" s="22" t="str">
        <f>VLOOKUP($A9,'համապետական I մաս'!$A$6:$J$107,9,FALSE)</f>
        <v>Երևան, Շրջանային 2, շենք 4, բն. 11</v>
      </c>
      <c r="K9" s="22" t="str">
        <f>VLOOKUP($A9,'համապետական I մաս'!$A$6:$J$107,10,FALSE)</f>
        <v>"Armenian Business Center" ՍՊԸ, գործադիր-տնօրեն</v>
      </c>
    </row>
    <row r="10" spans="1:11" ht="27" x14ac:dyDescent="0.2">
      <c r="A10" s="24" t="s">
        <v>461</v>
      </c>
      <c r="B10" s="7" t="s">
        <v>79</v>
      </c>
      <c r="C10" s="22" t="str">
        <f>VLOOKUP($A10,'համապետական I մաս'!$A$6:$J$107,2,FALSE)</f>
        <v>Հովհաննիսյան</v>
      </c>
      <c r="D10" s="22" t="str">
        <f>VLOOKUP($A10,'համապետական I մաս'!$A$6:$J$107,3,FALSE)</f>
        <v>Արմինե</v>
      </c>
      <c r="E10" s="22" t="str">
        <f>VLOOKUP($A10,'համապետական I մաս'!$A$6:$J$107,4,FALSE)</f>
        <v>Վաղինակի</v>
      </c>
      <c r="F10" s="22" t="str">
        <f>VLOOKUP($A10,'համապետական I մաս'!$A$6:$J$107,5,FALSE)</f>
        <v>25,06,1987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AG 0287916</v>
      </c>
      <c r="J10" s="22" t="str">
        <f>VLOOKUP($A10,'համապետական I մաս'!$A$6:$J$107,9,FALSE)</f>
        <v>Երևան, Դավթաշեն 4-րդ թղմ., 43-16</v>
      </c>
      <c r="K10" s="22" t="str">
        <f>VLOOKUP($A10,'համապետական I մաս'!$A$6:$J$107,10,FALSE)</f>
        <v>Հ2 հեռուստաընկերություն, հաղորդավարի ասիստենտ</v>
      </c>
    </row>
    <row r="11" spans="1:11" ht="13.5" x14ac:dyDescent="0.2">
      <c r="A11" s="24" t="s">
        <v>505</v>
      </c>
      <c r="B11" s="7" t="s">
        <v>80</v>
      </c>
      <c r="C11" s="22" t="str">
        <f>VLOOKUP($A11,'համապետական I մաս'!$A$6:$J$107,2,FALSE)</f>
        <v>Սահակյան</v>
      </c>
      <c r="D11" s="22" t="str">
        <f>VLOOKUP($A11,'համապետական I մաս'!$A$6:$J$107,3,FALSE)</f>
        <v>Անի</v>
      </c>
      <c r="E11" s="22" t="str">
        <f>VLOOKUP($A11,'համապետական I մաս'!$A$6:$J$107,4,FALSE)</f>
        <v>Գևորգի</v>
      </c>
      <c r="F11" s="22" t="str">
        <f>VLOOKUP($A11,'համապետական I մաս'!$A$6:$J$107,5,FALSE)</f>
        <v>17,05,1987</v>
      </c>
      <c r="G11" s="22" t="str">
        <f>VLOOKUP($A11,'համապետական I մաս'!$A$6:$J$107,6,FALSE)</f>
        <v>իգ.</v>
      </c>
      <c r="H11" s="22" t="str">
        <f>VLOOKUP($A11,'համապետական I մաս'!$A$6:$J$107,7,FALSE)</f>
        <v xml:space="preserve">   Ազատ Դեմոկրատներ</v>
      </c>
      <c r="I11" s="22" t="str">
        <f>VLOOKUP($A11,'համապետական I մաս'!$A$6:$J$107,8,FALSE)</f>
        <v xml:space="preserve"> ID 007599798</v>
      </c>
      <c r="J11" s="22" t="str">
        <f>VLOOKUP($A11,'համապետական I մաս'!$A$6:$J$107,9,FALSE)</f>
        <v>Երևան,Նազարբեկյան 16/1</v>
      </c>
      <c r="K11" s="22" t="str">
        <f>VLOOKUP($A11,'համապետական I մաս'!$A$6:$J$107,10,FALSE)</f>
        <v>Չի աշխատում</v>
      </c>
    </row>
    <row r="12" spans="1:11" ht="13.5" x14ac:dyDescent="0.2">
      <c r="A12" s="24" t="s">
        <v>496</v>
      </c>
      <c r="B12" s="7" t="s">
        <v>437</v>
      </c>
      <c r="C12" s="22" t="str">
        <f>VLOOKUP($A12,'համապետական I մաս'!$A$6:$J$107,2,FALSE)</f>
        <v>Վարդանյան</v>
      </c>
      <c r="D12" s="22" t="str">
        <f>VLOOKUP($A12,'համապետական I մաս'!$A$6:$J$107,3,FALSE)</f>
        <v>Արմեն</v>
      </c>
      <c r="E12" s="22" t="str">
        <f>VLOOKUP($A12,'համապետական I մաս'!$A$6:$J$107,4,FALSE)</f>
        <v>Մամիկոնի</v>
      </c>
      <c r="F12" s="22" t="str">
        <f>VLOOKUP($A12,'համապետական I մաս'!$A$6:$J$107,5,FALSE)</f>
        <v>01,01,1956</v>
      </c>
      <c r="G12" s="22" t="str">
        <f>VLOOKUP($A12,'համապետական I մաս'!$A$6:$J$107,6,FALSE)</f>
        <v>ար.</v>
      </c>
      <c r="H12" s="22" t="str">
        <f>VLOOKUP($A12,'համապետական I մաս'!$A$6:$J$107,7,FALSE)</f>
        <v xml:space="preserve">   Ազատ Դեմոկրատներ</v>
      </c>
      <c r="I12" s="22" t="str">
        <f>VLOOKUP($A12,'համապետական I մաս'!$A$6:$J$107,8,FALSE)</f>
        <v xml:space="preserve">   AM 0568096</v>
      </c>
      <c r="J12" s="22" t="str">
        <f>VLOOKUP($A12,'համապետական I մաս'!$A$6:$J$107,9,FALSE)</f>
        <v>Երևան,Խաչատրյան 13/32</v>
      </c>
      <c r="K12" s="22" t="str">
        <f>VLOOKUP($A12,'համապետական I մաս'!$A$6:$J$107,10,FALSE)</f>
        <v>Մեն ՍՊԸ,վարորդ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3" sqref="A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24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459</v>
      </c>
      <c r="B6" s="7" t="s">
        <v>75</v>
      </c>
      <c r="C6" s="22" t="str">
        <f>VLOOKUP($A6,'համապետական I մաս'!$A$6:$J$107,2,FALSE)</f>
        <v>Ալեքսանյան</v>
      </c>
      <c r="D6" s="22" t="str">
        <f>VLOOKUP($A6,'համապետական I մաս'!$A$6:$J$107,3,FALSE)</f>
        <v>Թորոս</v>
      </c>
      <c r="E6" s="22" t="str">
        <f>VLOOKUP($A6,'համապետական I մաս'!$A$6:$J$107,4,FALSE)</f>
        <v>Համլետի</v>
      </c>
      <c r="F6" s="22" t="str">
        <f>VLOOKUP($A6,'համապետական I մաս'!$A$6:$J$107,5,FALSE)</f>
        <v>29,06,1973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AN 0445695</v>
      </c>
      <c r="J6" s="22" t="str">
        <f>VLOOKUP($A6,'համապետական I մաս'!$A$6:$J$107,9,FALSE)</f>
        <v>Մարտունի, Գեղահովիտ 1փող., տուն 43</v>
      </c>
      <c r="K6" s="22" t="str">
        <f>VLOOKUP($A6,'համապետական I մաս'!$A$6:$J$107,10,FALSE)</f>
        <v>Չի աշխատում</v>
      </c>
    </row>
    <row r="7" spans="1:11" ht="13.5" x14ac:dyDescent="0.2">
      <c r="A7" s="24" t="s">
        <v>468</v>
      </c>
      <c r="B7" s="7" t="s">
        <v>76</v>
      </c>
      <c r="C7" s="22" t="str">
        <f>VLOOKUP($A7,'համապետական I մաս'!$A$6:$J$107,2,FALSE)</f>
        <v>Առաքելյան</v>
      </c>
      <c r="D7" s="22" t="str">
        <f>VLOOKUP($A7,'համապետական I մաս'!$A$6:$J$107,3,FALSE)</f>
        <v>Հրանտ</v>
      </c>
      <c r="E7" s="22" t="str">
        <f>VLOOKUP($A7,'համապետական I մաս'!$A$6:$J$107,4,FALSE)</f>
        <v>Արմենի</v>
      </c>
      <c r="F7" s="22" t="str">
        <f>VLOOKUP($A7,'համապետական I մաս'!$A$6:$J$107,5,FALSE)</f>
        <v>06,07,1985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>AP 0655718</v>
      </c>
      <c r="J7" s="22" t="str">
        <f>VLOOKUP($A7,'համապետական I մաս'!$A$6:$J$107,9,FALSE)</f>
        <v>Երևան, Տ.Մեծի 18, բն. 15</v>
      </c>
      <c r="K7" s="22" t="str">
        <f>VLOOKUP($A7,'համապետական I մաս'!$A$6:$J$107,10,FALSE)</f>
        <v>Չի աշխատում</v>
      </c>
    </row>
    <row r="8" spans="1:11" ht="27" x14ac:dyDescent="0.2">
      <c r="A8" s="24" t="s">
        <v>479</v>
      </c>
      <c r="B8" s="7" t="s">
        <v>77</v>
      </c>
      <c r="C8" s="22" t="str">
        <f>VLOOKUP($A8,'համապետական I մաս'!$A$6:$J$107,2,FALSE)</f>
        <v>Բաղդասարյան</v>
      </c>
      <c r="D8" s="22" t="str">
        <f>VLOOKUP($A8,'համապետական I մաս'!$A$6:$J$107,3,FALSE)</f>
        <v>Տարոն</v>
      </c>
      <c r="E8" s="22" t="str">
        <f>VLOOKUP($A8,'համապետական I մաս'!$A$6:$J$107,4,FALSE)</f>
        <v>Սամվելի</v>
      </c>
      <c r="F8" s="22" t="str">
        <f>VLOOKUP($A8,'համապետական I մաս'!$A$6:$J$107,5,FALSE)</f>
        <v>20,12,1989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AG 0641917</v>
      </c>
      <c r="J8" s="22" t="str">
        <f>VLOOKUP($A8,'համապետական I մաս'!$A$6:$J$107,9,FALSE)</f>
        <v>Երևան, Բաբաջանյան 129շ., բն. 42</v>
      </c>
      <c r="K8" s="22" t="str">
        <f>VLOOKUP($A8,'համապետական I մաս'!$A$6:$J$107,10,FALSE)</f>
        <v>Թայմլես ՍՊԸ, խորհրդատու-վաճառող</v>
      </c>
    </row>
    <row r="9" spans="1:11" ht="40.5" x14ac:dyDescent="0.2">
      <c r="A9" s="24" t="s">
        <v>78</v>
      </c>
      <c r="B9" s="7" t="s">
        <v>78</v>
      </c>
      <c r="C9" s="22" t="str">
        <f>VLOOKUP($A9,'համապետական I մաս'!$A$6:$J$107,2,FALSE)</f>
        <v>Բախշյան</v>
      </c>
      <c r="D9" s="22" t="str">
        <f>VLOOKUP($A9,'համապետական I մաս'!$A$6:$J$107,3,FALSE)</f>
        <v>Անահիտ</v>
      </c>
      <c r="E9" s="22" t="str">
        <f>VLOOKUP($A9,'համապետական I մաս'!$A$6:$J$107,4,FALSE)</f>
        <v>Ներսեսի</v>
      </c>
      <c r="F9" s="22" t="str">
        <f>VLOOKUP($A9,'համապետական I մաս'!$A$6:$J$107,5,FALSE)</f>
        <v>20,09,1947</v>
      </c>
      <c r="G9" s="22" t="str">
        <f>VLOOKUP($A9,'համապետական I մաս'!$A$6:$J$107,6,FALSE)</f>
        <v>իգ.</v>
      </c>
      <c r="H9" s="22" t="str">
        <f>VLOOKUP($A9,'համապետական I մաս'!$A$6:$J$107,7,FALSE)</f>
        <v>անկուսակցական</v>
      </c>
      <c r="I9" s="22" t="str">
        <f>VLOOKUP($A9,'համապետական I մաս'!$A$6:$J$107,8,FALSE)</f>
        <v xml:space="preserve"> ID 002007128</v>
      </c>
      <c r="J9" s="22" t="str">
        <f>VLOOKUP($A9,'համապետական I մաս'!$A$6:$J$107,9,FALSE)</f>
        <v>Երևան,Բաբաջանյան20, բն.11</v>
      </c>
      <c r="K9" s="22" t="str">
        <f>VLOOKUP($A9,'համապետական I մաս'!$A$6:$J$107,10,FALSE)</f>
        <v>Երևանի ավագանու անդամ, Կրթության ազգային ինստիտուտի փոխտնօրեն</v>
      </c>
    </row>
    <row r="10" spans="1:11" ht="27" x14ac:dyDescent="0.2">
      <c r="A10" s="24" t="s">
        <v>476</v>
      </c>
      <c r="B10" s="7" t="s">
        <v>79</v>
      </c>
      <c r="C10" s="22" t="str">
        <f>VLOOKUP($A10,'համապետական I մաս'!$A$6:$J$107,2,FALSE)</f>
        <v xml:space="preserve">Լալայան </v>
      </c>
      <c r="D10" s="22" t="str">
        <f>VLOOKUP($A10,'համապետական I մաս'!$A$6:$J$107,3,FALSE)</f>
        <v>Անուշ</v>
      </c>
      <c r="E10" s="22" t="str">
        <f>VLOOKUP($A10,'համապետական I մաս'!$A$6:$J$107,4,FALSE)</f>
        <v>Սպարտակի</v>
      </c>
      <c r="F10" s="22" t="str">
        <f>VLOOKUP($A10,'համապետական I մաս'!$A$6:$J$107,5,FALSE)</f>
        <v>21,08,1989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BA1297912</v>
      </c>
      <c r="J10" s="22" t="str">
        <f>VLOOKUP($A10,'համապետական I մաս'!$A$6:$J$107,9,FALSE)</f>
        <v>Երևան, Մանթաշյան 4/3, բն. 10</v>
      </c>
      <c r="K10" s="22" t="str">
        <f>VLOOKUP($A10,'համապետական I մաս'!$A$6:$J$107,10,FALSE)</f>
        <v>Էդեն սրճարան-փաբ, մենեջեր</v>
      </c>
    </row>
    <row r="11" spans="1:11" ht="27" x14ac:dyDescent="0.2">
      <c r="A11" s="24" t="s">
        <v>480</v>
      </c>
      <c r="B11" s="7" t="s">
        <v>80</v>
      </c>
      <c r="C11" s="22" t="str">
        <f>VLOOKUP($A11,'համապետական I մաս'!$A$6:$J$107,2,FALSE)</f>
        <v xml:space="preserve">Կիտյուկովա </v>
      </c>
      <c r="D11" s="22" t="str">
        <f>VLOOKUP($A11,'համապետական I մաս'!$A$6:$J$107,3,FALSE)</f>
        <v>Դիանա</v>
      </c>
      <c r="E11" s="22" t="str">
        <f>VLOOKUP($A11,'համապետական I մաս'!$A$6:$J$107,4,FALSE)</f>
        <v>Վալերիի</v>
      </c>
      <c r="F11" s="22" t="str">
        <f>VLOOKUP($A11,'համապետական I մաս'!$A$6:$J$107,5,FALSE)</f>
        <v>11,06.1988</v>
      </c>
      <c r="G11" s="22" t="str">
        <f>VLOOKUP($A11,'համապետական I մաս'!$A$6:$J$107,6,FALSE)</f>
        <v>իգ.</v>
      </c>
      <c r="H11" s="22" t="str">
        <f>VLOOKUP($A11,'համապետական I մաս'!$A$6:$J$107,7,FALSE)</f>
        <v>Ազատություն</v>
      </c>
      <c r="I11" s="22" t="str">
        <f>VLOOKUP($A11,'համապետական I մաս'!$A$6:$J$107,8,FALSE)</f>
        <v>ID 005504816</v>
      </c>
      <c r="J11" s="22" t="str">
        <f>VLOOKUP($A11,'համապետական I մաս'!$A$6:$J$107,9,FALSE)</f>
        <v>Երևան, Մանթաշյան 4/6, բն. 5</v>
      </c>
      <c r="K11" s="22" t="str">
        <f>VLOOKUP($A11,'համապետական I մաս'!$A$6:$J$107,10,FALSE)</f>
        <v>Չի աշխատում</v>
      </c>
    </row>
    <row r="12" spans="1:11" ht="13.5" x14ac:dyDescent="0.2">
      <c r="A12" s="24" t="s">
        <v>458</v>
      </c>
      <c r="B12" s="7" t="s">
        <v>437</v>
      </c>
      <c r="C12" s="22" t="str">
        <f>VLOOKUP($A12,'համապետական I մաս'!$A$6:$J$107,2,FALSE)</f>
        <v>Չիթչյան</v>
      </c>
      <c r="D12" s="22" t="str">
        <f>VLOOKUP($A12,'համապետական I մաս'!$A$6:$J$107,3,FALSE)</f>
        <v>Իրինա</v>
      </c>
      <c r="E12" s="22" t="str">
        <f>VLOOKUP($A12,'համապետական I մաս'!$A$6:$J$107,4,FALSE)</f>
        <v>Լևոնի</v>
      </c>
      <c r="F12" s="22" t="str">
        <f>VLOOKUP($A12,'համապետական I մաս'!$A$6:$J$107,5,FALSE)</f>
        <v>21,02,1980</v>
      </c>
      <c r="G12" s="22" t="str">
        <f>VLOOKUP($A12,'համապետական I մաս'!$A$6:$J$107,6,FALSE)</f>
        <v>իգ.</v>
      </c>
      <c r="H12" s="22" t="str">
        <f>VLOOKUP($A12,'համապետական I մաս'!$A$6:$J$107,7,FALSE)</f>
        <v>անկուսակցական</v>
      </c>
      <c r="I12" s="22" t="str">
        <f>VLOOKUP($A12,'համապետական I մաս'!$A$6:$J$107,8,FALSE)</f>
        <v>AM 0296710</v>
      </c>
      <c r="J12" s="22" t="str">
        <f>VLOOKUP($A12,'համապետական I մաս'!$A$6:$J$107,9,FALSE)</f>
        <v>Երևան, Թադևոսյան 5/6</v>
      </c>
      <c r="K12" s="22" t="str">
        <f>VLOOKUP($A12,'համապետական I մաս'!$A$6:$J$107,10,FALSE)</f>
        <v>Realty ՍՊԸ, հիմնադիր-տնօրեն</v>
      </c>
    </row>
    <row r="13" spans="1:11" ht="27" x14ac:dyDescent="0.2">
      <c r="A13" s="24" t="s">
        <v>687</v>
      </c>
      <c r="B13" s="7" t="s">
        <v>438</v>
      </c>
      <c r="C13" s="22" t="str">
        <f>VLOOKUP($A13,'համապետական I մաս'!$A$6:$J$107,2,FALSE)</f>
        <v>Ստեփանյան</v>
      </c>
      <c r="D13" s="22" t="str">
        <f>VLOOKUP($A13,'համապետական I մաս'!$A$6:$J$107,3,FALSE)</f>
        <v>Լիանա</v>
      </c>
      <c r="E13" s="22" t="str">
        <f>VLOOKUP($A13,'համապետական I մաս'!$A$6:$J$107,4,FALSE)</f>
        <v>Սամվելի</v>
      </c>
      <c r="F13" s="22" t="str">
        <f>VLOOKUP($A13,'համապետական I մաս'!$A$6:$J$107,5,FALSE)</f>
        <v>22,01,1977</v>
      </c>
      <c r="G13" s="22" t="str">
        <f>VLOOKUP($A13,'համապետական I մաս'!$A$6:$J$107,6,FALSE)</f>
        <v>իգ.</v>
      </c>
      <c r="H13" s="22" t="str">
        <f>VLOOKUP($A13,'համապետական I մաս'!$A$6:$J$107,7,FALSE)</f>
        <v>Ազատություն</v>
      </c>
      <c r="I13" s="22" t="str">
        <f>VLOOKUP($A13,'համապետական I մաս'!$A$6:$J$107,8,FALSE)</f>
        <v>AM0677986</v>
      </c>
      <c r="J13" s="22" t="str">
        <f>VLOOKUP($A13,'համապետական I մաս'!$A$6:$J$107,9,FALSE)</f>
        <v>Երևան, Իսակովի 42/1 շ., բն. 42</v>
      </c>
      <c r="K13" s="22" t="str">
        <f>VLOOKUP($A13,'համապետական I մաս'!$A$6:$J$107,10,FALSE)</f>
        <v>ՀՀ ԱԺ, փորձագետ</v>
      </c>
    </row>
    <row r="14" spans="1:11" ht="27" x14ac:dyDescent="0.2">
      <c r="A14" s="24" t="s">
        <v>503</v>
      </c>
      <c r="B14" s="7" t="s">
        <v>439</v>
      </c>
      <c r="C14" s="22" t="str">
        <f>VLOOKUP($A14,'համապետական I մաս'!$A$6:$J$107,2,FALSE)</f>
        <v>Խեմչյան</v>
      </c>
      <c r="D14" s="22" t="str">
        <f>VLOOKUP($A14,'համապետական I մաս'!$A$6:$J$107,3,FALSE)</f>
        <v>Վահրամ</v>
      </c>
      <c r="E14" s="22" t="str">
        <f>VLOOKUP($A14,'համապետական I մաս'!$A$6:$J$107,4,FALSE)</f>
        <v>Վարդանի</v>
      </c>
      <c r="F14" s="22" t="str">
        <f>VLOOKUP($A14,'համապետական I մաս'!$A$6:$J$107,5,FALSE)</f>
        <v>19,06,1980</v>
      </c>
      <c r="G14" s="22" t="str">
        <f>VLOOKUP($A14,'համապետական I մաս'!$A$6:$J$107,6,FALSE)</f>
        <v>ար.</v>
      </c>
      <c r="H14" s="22" t="str">
        <f>VLOOKUP($A14,'համապետական I մաս'!$A$6:$J$107,7,FALSE)</f>
        <v>Ազատություն</v>
      </c>
      <c r="I14" s="22" t="str">
        <f>VLOOKUP($A14,'համապետական I մաս'!$A$6:$J$107,8,FALSE)</f>
        <v>AK 0510912</v>
      </c>
      <c r="J14" s="22" t="str">
        <f>VLOOKUP($A14,'համապետական I մաս'!$A$6:$J$107,9,FALSE)</f>
        <v>Երևան, Չեխովի փող., 15 շ., բն. 61</v>
      </c>
      <c r="K14" s="22" t="str">
        <f>VLOOKUP($A14,'համապետական I մաս'!$A$6:$J$107,10,FALSE)</f>
        <v>Շինմեքմեխ ՍՊԸ, գլխավոր հաշվապահ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25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 t="s">
        <v>1</v>
      </c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 t="s">
        <v>439</v>
      </c>
      <c r="B6" s="7" t="s">
        <v>75</v>
      </c>
      <c r="C6" s="22" t="str">
        <f>VLOOKUP($A6,'համապետական I մաս'!$A$6:$J$107,2,FALSE)</f>
        <v>Այվազյան</v>
      </c>
      <c r="D6" s="22" t="str">
        <f>VLOOKUP($A6,'համապետական I մաս'!$A$6:$J$107,3,FALSE)</f>
        <v>Նարեկ</v>
      </c>
      <c r="E6" s="22" t="str">
        <f>VLOOKUP($A6,'համապետական I մաս'!$A$6:$J$107,4,FALSE)</f>
        <v>Մասիսի</v>
      </c>
      <c r="F6" s="22" t="str">
        <f>VLOOKUP($A6,'համապետական I մաս'!$A$6:$J$107,5,FALSE)</f>
        <v>27,06,1985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AP 0605497</v>
      </c>
      <c r="J6" s="22" t="str">
        <f>VLOOKUP($A6,'համապետական I մաս'!$A$6:$J$107,9,FALSE)</f>
        <v>Երևան, Զ. Քանաքեռցու 2նրբ., տուն 4</v>
      </c>
      <c r="K6" s="22" t="str">
        <f>VLOOKUP($A6,'համապետական I մաս'!$A$6:$J$107,10,FALSE)</f>
        <v>ՀՀ ԱԺ պատգամավորի օգնական, Էլեկտրիկ Երևան ՀԿ նախագահ</v>
      </c>
    </row>
    <row r="7" spans="1:11" ht="13.5" x14ac:dyDescent="0.2">
      <c r="A7" s="24">
        <v>2</v>
      </c>
      <c r="B7" s="7" t="s">
        <v>76</v>
      </c>
      <c r="C7" s="22" t="e">
        <f>VLOOKUP($A7,'համապետական I մաս'!$A$6:$J$107,2,FALSE)</f>
        <v>#N/A</v>
      </c>
      <c r="D7" s="22" t="e">
        <f>VLOOKUP($A7,'համապետական I մաս'!$A$6:$J$107,3,FALSE)</f>
        <v>#N/A</v>
      </c>
      <c r="E7" s="22" t="e">
        <f>VLOOKUP($A7,'համապետական I մաս'!$A$6:$J$107,4,FALSE)</f>
        <v>#N/A</v>
      </c>
      <c r="F7" s="22" t="e">
        <f>VLOOKUP($A7,'համապետական I մաս'!$A$6:$J$107,5,FALSE)</f>
        <v>#N/A</v>
      </c>
      <c r="G7" s="22" t="e">
        <f>VLOOKUP($A7,'համապետական I մաս'!$A$6:$J$107,6,FALSE)</f>
        <v>#N/A</v>
      </c>
      <c r="H7" s="22" t="e">
        <f>VLOOKUP($A7,'համապետական I մաս'!$A$6:$J$107,7,FALSE)</f>
        <v>#N/A</v>
      </c>
      <c r="I7" s="22" t="e">
        <f>VLOOKUP($A7,'համապետական I մաս'!$A$6:$J$107,8,FALSE)</f>
        <v>#N/A</v>
      </c>
      <c r="J7" s="22" t="e">
        <f>VLOOKUP($A7,'համապետական I մաս'!$A$6:$J$107,9,FALSE)</f>
        <v>#N/A</v>
      </c>
      <c r="K7" s="22" t="e">
        <f>VLOOKUP($A7,'համապետական I մաս'!$A$6:$J$107,10,FALSE)</f>
        <v>#N/A</v>
      </c>
    </row>
    <row r="8" spans="1:11" ht="27" x14ac:dyDescent="0.2">
      <c r="A8" s="24" t="s">
        <v>499</v>
      </c>
      <c r="B8" s="7" t="s">
        <v>77</v>
      </c>
      <c r="C8" s="22" t="str">
        <f>VLOOKUP($A8,'համապետական I մաս'!$A$6:$J$107,2,FALSE)</f>
        <v>Բագրատյան</v>
      </c>
      <c r="D8" s="22" t="str">
        <f>VLOOKUP($A8,'համապետական I մաս'!$A$6:$J$107,3,FALSE)</f>
        <v>Վարդգես</v>
      </c>
      <c r="E8" s="22" t="str">
        <f>VLOOKUP($A8,'համապետական I մաս'!$A$6:$J$107,4,FALSE)</f>
        <v>Արմենի</v>
      </c>
      <c r="F8" s="22" t="str">
        <f>VLOOKUP($A8,'համապետական I մաս'!$A$6:$J$107,5,FALSE)</f>
        <v>12,02,1990</v>
      </c>
      <c r="G8" s="22" t="str">
        <f>VLOOKUP($A8,'համապետական I մաս'!$A$6:$J$107,6,FALSE)</f>
        <v>ար.</v>
      </c>
      <c r="H8" s="22" t="str">
        <f>VLOOKUP($A8,'համապետական I մաս'!$A$6:$J$107,7,FALSE)</f>
        <v>Ազատություն</v>
      </c>
      <c r="I8" s="22" t="str">
        <f>VLOOKUP($A8,'համապետական I մաս'!$A$6:$J$107,8,FALSE)</f>
        <v>AH 0218120</v>
      </c>
      <c r="J8" s="22" t="str">
        <f>VLOOKUP($A8,'համապետական I մաս'!$A$6:$J$107,9,FALSE)</f>
        <v>Երևան, Նոր Արեշ 11 փող, 90/1 տուն</v>
      </c>
      <c r="K8" s="22" t="str">
        <f>VLOOKUP($A8,'համապետական I մաս'!$A$6:$J$107,10,FALSE)</f>
        <v>Եվրոմոթորս ՓԲԸ, հաշվապահ</v>
      </c>
    </row>
    <row r="9" spans="1:11" ht="54" x14ac:dyDescent="0.2">
      <c r="A9" s="24" t="s">
        <v>467</v>
      </c>
      <c r="B9" s="7" t="s">
        <v>78</v>
      </c>
      <c r="C9" s="22" t="str">
        <f>VLOOKUP($A9,'համապետական I մաս'!$A$6:$J$107,2,FALSE)</f>
        <v>Զակալաշվիլի</v>
      </c>
      <c r="D9" s="22" t="str">
        <f>VLOOKUP($A9,'համապետական I մաս'!$A$6:$J$107,3,FALSE)</f>
        <v>Լուսինե</v>
      </c>
      <c r="E9" s="22" t="str">
        <f>VLOOKUP($A9,'համապետական I մաս'!$A$6:$J$107,4,FALSE)</f>
        <v>Գառնիկի</v>
      </c>
      <c r="F9" s="22" t="str">
        <f>VLOOKUP($A9,'համապետական I մաս'!$A$6:$J$107,5,FALSE)</f>
        <v>10,10,1990</v>
      </c>
      <c r="G9" s="22" t="str">
        <f>VLOOKUP($A9,'համապետական I մաս'!$A$6:$J$107,6,FALSE)</f>
        <v>իգ.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AP 0660286</v>
      </c>
      <c r="J9" s="22" t="str">
        <f>VLOOKUP($A9,'համապետական I մաս'!$A$6:$J$107,9,FALSE)</f>
        <v>Երևան, Դավթաշեն, 2-րդ թղմ.,34շ. բն. 25</v>
      </c>
      <c r="K9" s="22" t="str">
        <f>VLOOKUP($A9,'համապետական I մաս'!$A$6:$J$107,10,FALSE)</f>
        <v>Ինտեգրացիայի և ժողովրդավարության հայկական կենտրոն ՀԿ, Ծրագրերի ղեկավար</v>
      </c>
    </row>
    <row r="10" spans="1:11" ht="54" x14ac:dyDescent="0.2">
      <c r="A10" s="24" t="s">
        <v>557</v>
      </c>
      <c r="B10" s="7" t="s">
        <v>79</v>
      </c>
      <c r="C10" s="22" t="str">
        <f>VLOOKUP($A10,'համապետական I մաս'!$A$6:$J$107,2,FALSE)</f>
        <v>Զորյան</v>
      </c>
      <c r="D10" s="22" t="str">
        <f>VLOOKUP($A10,'համապետական I մաս'!$A$6:$J$107,3,FALSE)</f>
        <v>Հռիփսիմե</v>
      </c>
      <c r="E10" s="22" t="str">
        <f>VLOOKUP($A10,'համապետական I մաս'!$A$6:$J$107,4,FALSE)</f>
        <v>Լևոնի</v>
      </c>
      <c r="F10" s="22" t="str">
        <f>VLOOKUP($A10,'համապետական I մաս'!$A$6:$J$107,5,FALSE)</f>
        <v>11,02,1963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>Ազատություն</v>
      </c>
      <c r="I10" s="22" t="str">
        <f>VLOOKUP($A10,'համապետական I մաս'!$A$6:$J$107,8,FALSE)</f>
        <v>AM0810341</v>
      </c>
      <c r="J10" s="22" t="str">
        <f>VLOOKUP($A10,'համապետական I մաս'!$A$6:$J$107,9,FALSE)</f>
        <v>Երևան, Իսահակյան 38, բն. 55</v>
      </c>
      <c r="K10" s="22" t="str">
        <f>VLOOKUP($A10,'համապետական I մաս'!$A$6:$J$107,10,FALSE)</f>
        <v>ՀԱՊՀ լեզուների գիտակրթական կենտրոն, Հայոց լեզվի և գրականության ամբիոն, դասախոս</v>
      </c>
    </row>
    <row r="11" spans="1:11" ht="27" x14ac:dyDescent="0.2">
      <c r="A11" s="24" t="s">
        <v>688</v>
      </c>
      <c r="B11" s="7" t="s">
        <v>80</v>
      </c>
      <c r="C11" s="22" t="str">
        <f>VLOOKUP($A11,'համապետական I մաս'!$A$6:$J$107,2,FALSE)</f>
        <v>Հայրապետյան</v>
      </c>
      <c r="D11" s="22" t="str">
        <f>VLOOKUP($A11,'համապետական I մաս'!$A$6:$J$107,3,FALSE)</f>
        <v>Համբարձում</v>
      </c>
      <c r="E11" s="22" t="str">
        <f>VLOOKUP($A11,'համապետական I մաս'!$A$6:$J$107,4,FALSE)</f>
        <v>Սեդրակի</v>
      </c>
      <c r="F11" s="22" t="str">
        <f>VLOOKUP($A11,'համապետական I մաս'!$A$6:$J$107,5,FALSE)</f>
        <v>25,12,1956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Ազատություն</v>
      </c>
      <c r="I11" s="22" t="str">
        <f>VLOOKUP($A11,'համապետական I մաս'!$A$6:$J$107,8,FALSE)</f>
        <v>AG0622160</v>
      </c>
      <c r="J11" s="22" t="str">
        <f>VLOOKUP($A11,'համապետական I մաս'!$A$6:$J$107,9,FALSE)</f>
        <v>Երևան, Տիգրան Մեծի պ., 36ե շ., բն. 18</v>
      </c>
      <c r="K11" s="22" t="str">
        <f>VLOOKUP($A11,'համապետական I մաս'!$A$6:$J$107,10,FALSE)</f>
        <v>Տիգրան Մեծ հրատարակչություն</v>
      </c>
    </row>
    <row r="12" spans="1:11" ht="27" x14ac:dyDescent="0.2">
      <c r="A12" s="24" t="s">
        <v>442</v>
      </c>
      <c r="B12" s="7" t="s">
        <v>437</v>
      </c>
      <c r="C12" s="22" t="str">
        <f>VLOOKUP($A12,'համապետական I մաս'!$A$6:$J$107,2,FALSE)</f>
        <v>Չիթչյան</v>
      </c>
      <c r="D12" s="22" t="str">
        <f>VLOOKUP($A12,'համապետական I մաս'!$A$6:$J$107,3,FALSE)</f>
        <v>Լիանա</v>
      </c>
      <c r="E12" s="22" t="str">
        <f>VLOOKUP($A12,'համապետական I մաս'!$A$6:$J$107,4,FALSE)</f>
        <v>Լևոնի</v>
      </c>
      <c r="F12" s="22" t="str">
        <f>VLOOKUP($A12,'համապետական I մաս'!$A$6:$J$107,5,FALSE)</f>
        <v>10,07,1977</v>
      </c>
      <c r="G12" s="22" t="str">
        <f>VLOOKUP($A12,'համապետական I մաս'!$A$6:$J$107,6,FALSE)</f>
        <v>իգ.</v>
      </c>
      <c r="H12" s="22" t="str">
        <f>VLOOKUP($A12,'համապետական I մաս'!$A$6:$J$107,7,FALSE)</f>
        <v>անկուսակցական</v>
      </c>
      <c r="I12" s="22" t="str">
        <f>VLOOKUP($A12,'համապետական I մաս'!$A$6:$J$107,8,FALSE)</f>
        <v>ID 006653984</v>
      </c>
      <c r="J12" s="22" t="str">
        <f>VLOOKUP($A12,'համապետական I մաս'!$A$6:$J$107,9,FALSE)</f>
        <v>Երևան, Թադևոսյան 5/6</v>
      </c>
      <c r="K12" s="22" t="str">
        <f>VLOOKUP($A12,'համապետական I մաս'!$A$6:$J$107,10,FALSE)</f>
        <v>Ծիր Կաթին նախադպրոցական ուսումնական կենտրոնի տնօրեն</v>
      </c>
    </row>
    <row r="13" spans="1:11" ht="27" x14ac:dyDescent="0.2">
      <c r="A13" s="24" t="s">
        <v>559</v>
      </c>
      <c r="B13" s="7" t="s">
        <v>438</v>
      </c>
      <c r="C13" s="22" t="str">
        <f>VLOOKUP($A13,'համապետական I մաս'!$A$6:$J$107,2,FALSE)</f>
        <v>Մարգարյան</v>
      </c>
      <c r="D13" s="22" t="str">
        <f>VLOOKUP($A13,'համապետական I մաս'!$A$6:$J$107,3,FALSE)</f>
        <v>Միքայել</v>
      </c>
      <c r="E13" s="22" t="str">
        <f>VLOOKUP($A13,'համապետական I մաս'!$A$6:$J$107,4,FALSE)</f>
        <v>Յուրիի</v>
      </c>
      <c r="F13" s="22" t="str">
        <f>VLOOKUP($A13,'համապետական I մաս'!$A$6:$J$107,5,FALSE)</f>
        <v>12,11,1975</v>
      </c>
      <c r="G13" s="22" t="str">
        <f>VLOOKUP($A13,'համապետական I մաս'!$A$6:$J$107,6,FALSE)</f>
        <v>ար.</v>
      </c>
      <c r="H13" s="22" t="str">
        <f>VLOOKUP($A13,'համապետական I մաս'!$A$6:$J$107,7,FALSE)</f>
        <v>Ազատություն</v>
      </c>
      <c r="I13" s="22" t="str">
        <f>VLOOKUP($A13,'համապետական I մաս'!$A$6:$J$107,8,FALSE)</f>
        <v>AM0343394</v>
      </c>
      <c r="J13" s="22" t="str">
        <f>VLOOKUP($A13,'համապետական I մաս'!$A$6:$J$107,9,FALSE)</f>
        <v>Երևան, Անտառային փ., 142 տ.</v>
      </c>
      <c r="K13" s="22" t="str">
        <f>VLOOKUP($A13,'համապետական I մաս'!$A$6:$J$107,10,FALSE)</f>
        <v>Տաղանդավոր սերունդ հկ, հիմնադիր նախագահ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2" sqref="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26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13.5" x14ac:dyDescent="0.2">
      <c r="A6" s="24" t="s">
        <v>508</v>
      </c>
      <c r="B6" s="7" t="s">
        <v>75</v>
      </c>
      <c r="C6" s="22" t="str">
        <f>VLOOKUP($A6,'համապետական I մաս'!$A$6:$J$107,2,FALSE)</f>
        <v>Բալասանյան</v>
      </c>
      <c r="D6" s="22" t="str">
        <f>VLOOKUP($A6,'համապետական I մաս'!$A$6:$J$107,3,FALSE)</f>
        <v>Դավիթ</v>
      </c>
      <c r="E6" s="22" t="str">
        <f>VLOOKUP($A6,'համապետական I մաս'!$A$6:$J$107,4,FALSE)</f>
        <v>Գրիշայի</v>
      </c>
      <c r="F6" s="22" t="str">
        <f>VLOOKUP($A6,'համապետական I մաս'!$A$6:$J$107,5,FALSE)</f>
        <v>05,02,1972</v>
      </c>
      <c r="G6" s="22" t="str">
        <f>VLOOKUP($A6,'համապետական I մաս'!$A$6:$J$107,6,FALSE)</f>
        <v>ար.</v>
      </c>
      <c r="H6" s="22" t="str">
        <f>VLOOKUP($A6,'համապետական I մաս'!$A$6:$J$107,7,FALSE)</f>
        <v xml:space="preserve">    Ազատ Դեմոկրատներ</v>
      </c>
      <c r="I6" s="22" t="str">
        <f>VLOOKUP($A6,'համապետական I մաս'!$A$6:$J$107,8,FALSE)</f>
        <v xml:space="preserve">  AM 0882215</v>
      </c>
      <c r="J6" s="22" t="str">
        <f>VLOOKUP($A6,'համապետական I մաս'!$A$6:$J$107,9,FALSE)</f>
        <v>Երևան,Սվաճյան12,բն.96</v>
      </c>
      <c r="K6" s="22" t="str">
        <f>VLOOKUP($A6,'համապետական I մաս'!$A$6:$J$107,10,FALSE)</f>
        <v>Ասմիդա ՍՊԸ,մենեջեր</v>
      </c>
    </row>
    <row r="7" spans="1:11" ht="27" x14ac:dyDescent="0.2">
      <c r="A7" s="24" t="s">
        <v>686</v>
      </c>
      <c r="B7" s="7" t="s">
        <v>76</v>
      </c>
      <c r="C7" s="22" t="str">
        <f>VLOOKUP($A7,'համապետական I մաս'!$A$6:$J$107,2,FALSE)</f>
        <v>Գալստյան</v>
      </c>
      <c r="D7" s="22" t="str">
        <f>VLOOKUP($A7,'համապետական I մաս'!$A$6:$J$107,3,FALSE)</f>
        <v>Տիգրան</v>
      </c>
      <c r="E7" s="22" t="str">
        <f>VLOOKUP($A7,'համապետական I մաս'!$A$6:$J$107,4,FALSE)</f>
        <v>Քաջիկի</v>
      </c>
      <c r="F7" s="22" t="str">
        <f>VLOOKUP($A7,'համապետական I մաս'!$A$6:$J$107,5,FALSE)</f>
        <v>15,10,1988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անկուսակցական</v>
      </c>
      <c r="I7" s="22" t="str">
        <f>VLOOKUP($A7,'համապետական I մաս'!$A$6:$J$107,8,FALSE)</f>
        <v>ID004560751</v>
      </c>
      <c r="J7" s="22" t="str">
        <f>VLOOKUP($A7,'համապետական I մաս'!$A$6:$J$107,9,FALSE)</f>
        <v>Արարատ, Այգեզարդ գ., Պ. Սևակ փ., տուն 42</v>
      </c>
      <c r="K7" s="22" t="str">
        <f>VLOOKUP($A7,'համապետական I մաս'!$A$6:$J$107,10,FALSE)</f>
        <v>ԱԷԿՎԻՏԱՍ ՍՊԸ, հիմնադիր տնօրեն</v>
      </c>
    </row>
    <row r="8" spans="1:11" ht="27" x14ac:dyDescent="0.2">
      <c r="A8" s="24" t="s">
        <v>546</v>
      </c>
      <c r="B8" s="7" t="s">
        <v>77</v>
      </c>
      <c r="C8" s="22" t="str">
        <f>VLOOKUP($A8,'համապետական I մաս'!$A$6:$J$107,2,FALSE)</f>
        <v>Գրիգորյան</v>
      </c>
      <c r="D8" s="22" t="str">
        <f>VLOOKUP($A8,'համապետական I մաս'!$A$6:$J$107,3,FALSE)</f>
        <v>Ռուզաննա</v>
      </c>
      <c r="E8" s="22" t="str">
        <f>VLOOKUP($A8,'համապետական I մաս'!$A$6:$J$107,4,FALSE)</f>
        <v>Հրանտի</v>
      </c>
      <c r="F8" s="22" t="str">
        <f>VLOOKUP($A8,'համապետական I մաս'!$A$6:$J$107,5,FALSE)</f>
        <v>10,03,1960</v>
      </c>
      <c r="G8" s="22" t="str">
        <f>VLOOKUP($A8,'համապետական I մաս'!$A$6:$J$107,6,FALSE)</f>
        <v>իգ.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ID 000223685</v>
      </c>
      <c r="J8" s="22" t="str">
        <f>VLOOKUP($A8,'համապետական I մաս'!$A$6:$J$107,9,FALSE)</f>
        <v>Երևան, Տ. Մեծի պող., 18շ., բն. 15</v>
      </c>
      <c r="K8" s="22" t="str">
        <f>VLOOKUP($A8,'համապետական I մաս'!$A$6:$J$107,10,FALSE)</f>
        <v>ԵՊՃՀ, ինժեներ</v>
      </c>
    </row>
    <row r="9" spans="1:11" ht="13.5" x14ac:dyDescent="0.2">
      <c r="A9" s="24" t="s">
        <v>550</v>
      </c>
      <c r="B9" s="7" t="s">
        <v>78</v>
      </c>
      <c r="C9" s="22" t="str">
        <f>VLOOKUP($A9,'համապետական I մաս'!$A$6:$J$107,2,FALSE)</f>
        <v>Համբարձումյան</v>
      </c>
      <c r="D9" s="22" t="str">
        <f>VLOOKUP($A9,'համապետական I մաս'!$A$6:$J$107,3,FALSE)</f>
        <v>Հովհաննես</v>
      </c>
      <c r="E9" s="22" t="str">
        <f>VLOOKUP($A9,'համապետական I մաս'!$A$6:$J$107,4,FALSE)</f>
        <v>Խաչիկի</v>
      </c>
      <c r="F9" s="22" t="str">
        <f>VLOOKUP($A9,'համապետական I մաս'!$A$6:$J$107,5,FALSE)</f>
        <v>06,03,1990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AG0683064</v>
      </c>
      <c r="J9" s="22" t="str">
        <f>VLOOKUP($A9,'համապետական I մաս'!$A$6:$J$107,9,FALSE)</f>
        <v>Երևան,Տ.Մեծի 44/32</v>
      </c>
      <c r="K9" s="22" t="str">
        <f>VLOOKUP($A9,'համապետական I մաս'!$A$6:$J$107,10,FALSE)</f>
        <v>Չի աշխատում</v>
      </c>
    </row>
    <row r="10" spans="1:11" ht="13.5" x14ac:dyDescent="0.2">
      <c r="A10" s="24" t="s">
        <v>463</v>
      </c>
      <c r="B10" s="7" t="s">
        <v>79</v>
      </c>
      <c r="C10" s="22" t="str">
        <f>VLOOKUP($A10,'համապետական I մաս'!$A$6:$J$107,2,FALSE)</f>
        <v>Հայրապետյան</v>
      </c>
      <c r="D10" s="22" t="str">
        <f>VLOOKUP($A10,'համապետական I մաս'!$A$6:$J$107,3,FALSE)</f>
        <v>Սուրեն</v>
      </c>
      <c r="E10" s="22" t="str">
        <f>VLOOKUP($A10,'համապետական I մաս'!$A$6:$J$107,4,FALSE)</f>
        <v>Արմենակի</v>
      </c>
      <c r="F10" s="22" t="str">
        <f>VLOOKUP($A10,'համապետական I մաս'!$A$6:$J$107,5,FALSE)</f>
        <v>24,10,1954</v>
      </c>
      <c r="G10" s="22" t="str">
        <f>VLOOKUP($A10,'համապետական I մաս'!$A$6:$J$107,6,FALSE)</f>
        <v>ար.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AM 0789046</v>
      </c>
      <c r="J10" s="22" t="str">
        <f>VLOOKUP($A10,'համապետական I մաս'!$A$6:$J$107,9,FALSE)</f>
        <v>Երևան, Օրբելի 4, բն. 67</v>
      </c>
      <c r="K10" s="22" t="str">
        <f>VLOOKUP($A10,'համապետական I մաս'!$A$6:$J$107,10,FALSE)</f>
        <v>Չի աշխատում</v>
      </c>
    </row>
    <row r="11" spans="1:11" ht="27" x14ac:dyDescent="0.2">
      <c r="A11" s="24" t="s">
        <v>449</v>
      </c>
      <c r="B11" s="7" t="s">
        <v>80</v>
      </c>
      <c r="C11" s="22" t="str">
        <f>VLOOKUP($A11,'համապետական I մաս'!$A$6:$J$107,2,FALSE)</f>
        <v>Մկրտչյան</v>
      </c>
      <c r="D11" s="22" t="str">
        <f>VLOOKUP($A11,'համապետական I մաս'!$A$6:$J$107,3,FALSE)</f>
        <v>Հմայակ</v>
      </c>
      <c r="E11" s="22" t="str">
        <f>VLOOKUP($A11,'համապետական I մաս'!$A$6:$J$107,4,FALSE)</f>
        <v>Արագածի</v>
      </c>
      <c r="F11" s="22" t="str">
        <f>VLOOKUP($A11,'համապետական I մաս'!$A$6:$J$107,5,FALSE)</f>
        <v>20,06,1991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անկուսակցական</v>
      </c>
      <c r="I11" s="22" t="str">
        <f>VLOOKUP($A11,'համապետական I մաս'!$A$6:$J$107,8,FALSE)</f>
        <v>AH 0451916</v>
      </c>
      <c r="J11" s="22" t="str">
        <f>VLOOKUP($A11,'համապետական I մաս'!$A$6:$J$107,9,FALSE)</f>
        <v>Այնթափ, 15 փող., տուն 41</v>
      </c>
      <c r="K11" s="22" t="str">
        <f>VLOOKUP($A11,'համապետական I մաս'!$A$6:$J$107,10,FALSE)</f>
        <v>Էլեկտրիկ Երևան ՀԿ, Ծրագրերի համակարգող</v>
      </c>
    </row>
    <row r="12" spans="1:11" ht="27" x14ac:dyDescent="0.2">
      <c r="A12" s="24" t="s">
        <v>474</v>
      </c>
      <c r="B12" s="7" t="s">
        <v>437</v>
      </c>
      <c r="C12" s="22" t="str">
        <f>VLOOKUP($A12,'համապետական I մաս'!$A$6:$J$107,2,FALSE)</f>
        <v>Տանանյան</v>
      </c>
      <c r="D12" s="22" t="str">
        <f>VLOOKUP($A12,'համապետական I մաս'!$A$6:$J$107,3,FALSE)</f>
        <v>Էմմա</v>
      </c>
      <c r="E12" s="22" t="str">
        <f>VLOOKUP($A12,'համապետական I մաս'!$A$6:$J$107,4,FALSE)</f>
        <v>Տիգրանի</v>
      </c>
      <c r="F12" s="22" t="str">
        <f>VLOOKUP($A12,'համապետական I մաս'!$A$6:$J$107,5,FALSE)</f>
        <v>10,10,1951</v>
      </c>
      <c r="G12" s="22" t="str">
        <f>VLOOKUP($A12,'համապետական I մաս'!$A$6:$J$107,6,FALSE)</f>
        <v>իգ.</v>
      </c>
      <c r="H12" s="22" t="str">
        <f>VLOOKUP($A12,'համապետական I մաս'!$A$6:$J$107,7,FALSE)</f>
        <v>անկուսակցական</v>
      </c>
      <c r="I12" s="22" t="str">
        <f>VLOOKUP($A12,'համապետական I մաս'!$A$6:$J$107,8,FALSE)</f>
        <v>ID 008006108</v>
      </c>
      <c r="J12" s="22" t="str">
        <f>VLOOKUP($A12,'համապետական I մաս'!$A$6:$J$107,9,FALSE)</f>
        <v>Երևան, Այգեստան 4, տուն 3</v>
      </c>
      <c r="K12" s="22" t="str">
        <f>VLOOKUP($A12,'համապետական I մաս'!$A$6:$J$107,10,FALSE)</f>
        <v>ՀՊՏՀ, ֆինանսաբանկային ամբիոնի վարիչ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27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502</v>
      </c>
      <c r="B6" s="7" t="s">
        <v>75</v>
      </c>
      <c r="C6" s="22" t="str">
        <f>VLOOKUP($A6,'համապետական I մաս'!$A$6:$J$107,2,FALSE)</f>
        <v>Գասպարյան</v>
      </c>
      <c r="D6" s="22" t="str">
        <f>VLOOKUP($A6,'համապետական I մաս'!$A$6:$J$107,3,FALSE)</f>
        <v>Դիանա</v>
      </c>
      <c r="E6" s="22" t="str">
        <f>VLOOKUP($A6,'համապետական I մաս'!$A$6:$J$107,4,FALSE)</f>
        <v>Էդվարդի</v>
      </c>
      <c r="F6" s="22" t="str">
        <f>VLOOKUP($A6,'համապետական I մաս'!$A$6:$J$107,5,FALSE)</f>
        <v>16,03,1977</v>
      </c>
      <c r="G6" s="22" t="str">
        <f>VLOOKUP($A6,'համապետական I մաս'!$A$6:$J$107,6,FALSE)</f>
        <v>իգ.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AM 0760838</v>
      </c>
      <c r="J6" s="22" t="str">
        <f>VLOOKUP($A6,'համապետական I մաս'!$A$6:$J$107,9,FALSE)</f>
        <v>Էջմիածին, Արագածի զանգված, 15 շ., բն. 5</v>
      </c>
      <c r="K6" s="22" t="str">
        <f>VLOOKUP($A6,'համապետական I մաս'!$A$6:$J$107,10,FALSE)</f>
        <v>Վաղարշապատի թիվ 12 հիմնական դպրոց, ուսուցչուհի</v>
      </c>
    </row>
    <row r="7" spans="1:11" ht="27" x14ac:dyDescent="0.2">
      <c r="A7" s="24" t="s">
        <v>512</v>
      </c>
      <c r="B7" s="7" t="s">
        <v>76</v>
      </c>
      <c r="C7" s="22" t="str">
        <f>VLOOKUP($A7,'համապետական I մաս'!$A$6:$J$107,2,FALSE)</f>
        <v>Հակուբյան</v>
      </c>
      <c r="D7" s="22" t="str">
        <f>VLOOKUP($A7,'համապետական I մաս'!$A$6:$J$107,3,FALSE)</f>
        <v>Հարություն</v>
      </c>
      <c r="E7" s="22" t="str">
        <f>VLOOKUP($A7,'համապետական I մաս'!$A$6:$J$107,4,FALSE)</f>
        <v>Սարգսի</v>
      </c>
      <c r="F7" s="22" t="str">
        <f>VLOOKUP($A7,'համապետական I մաս'!$A$6:$J$107,5,FALSE)</f>
        <v>04,10,1986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 xml:space="preserve">  AH0679086</v>
      </c>
      <c r="J7" s="22" t="str">
        <f>VLOOKUP($A7,'համապետական I մաս'!$A$6:$J$107,9,FALSE)</f>
        <v>գ.Բաղրամյան,Բարեկամություն 1,բն.11</v>
      </c>
      <c r="K7" s="22" t="str">
        <f>VLOOKUP($A7,'համապետական I մաս'!$A$6:$J$107,10,FALSE)</f>
        <v>Չի աշխատում</v>
      </c>
    </row>
    <row r="8" spans="1:11" ht="27" x14ac:dyDescent="0.2">
      <c r="A8" s="24" t="s">
        <v>438</v>
      </c>
      <c r="B8" s="7" t="s">
        <v>77</v>
      </c>
      <c r="C8" s="22" t="str">
        <f>VLOOKUP($A8,'համապետական I մաս'!$A$6:$J$107,2,FALSE)</f>
        <v>Մինասյան</v>
      </c>
      <c r="D8" s="22" t="str">
        <f>VLOOKUP($A8,'համապետական I մաս'!$A$6:$J$107,3,FALSE)</f>
        <v>Սոնա</v>
      </c>
      <c r="E8" s="22" t="str">
        <f>VLOOKUP($A8,'համապետական I մաս'!$A$6:$J$107,4,FALSE)</f>
        <v>Սամվելի</v>
      </c>
      <c r="F8" s="22" t="str">
        <f>VLOOKUP($A8,'համապետական I մաս'!$A$6:$J$107,5,FALSE)</f>
        <v>22,07,1982</v>
      </c>
      <c r="G8" s="22" t="str">
        <f>VLOOKUP($A8,'համապետական I մաս'!$A$6:$J$107,6,FALSE)</f>
        <v>իգ.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AH 0393244</v>
      </c>
      <c r="J8" s="22" t="str">
        <f>VLOOKUP($A8,'համապետական I մաս'!$A$6:$J$107,9,FALSE)</f>
        <v>Կապան, Լեն-Հանքեր 7, բն.14</v>
      </c>
      <c r="K8" s="22" t="str">
        <f>VLOOKUP($A8,'համապետական I մաս'!$A$6:$J$107,10,FALSE)</f>
        <v>Ազատ դեմոկրատներ կուսակցության մամլո խոսնակ</v>
      </c>
    </row>
    <row r="9" spans="1:11" ht="27" x14ac:dyDescent="0.2">
      <c r="A9" s="24" t="s">
        <v>456</v>
      </c>
      <c r="B9" s="7" t="s">
        <v>78</v>
      </c>
      <c r="C9" s="22" t="str">
        <f>VLOOKUP($A9,'համապետական I մաս'!$A$6:$J$107,2,FALSE)</f>
        <v xml:space="preserve">Սարգսյան </v>
      </c>
      <c r="D9" s="22" t="str">
        <f>VLOOKUP($A9,'համապետական I մաս'!$A$6:$J$107,3,FALSE)</f>
        <v>Հայկ</v>
      </c>
      <c r="E9" s="22" t="str">
        <f>VLOOKUP($A9,'համապետական I մաս'!$A$6:$J$107,4,FALSE)</f>
        <v>Հենդրիկի</v>
      </c>
      <c r="F9" s="22" t="str">
        <f>VLOOKUP($A9,'համապետական I մաս'!$A$6:$J$107,5,FALSE)</f>
        <v>25,09,1980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>Ազատ Դեմոկրատներ</v>
      </c>
      <c r="I9" s="22" t="str">
        <f>VLOOKUP($A9,'համապետական I մաս'!$A$6:$J$107,8,FALSE)</f>
        <v>AP 0510743</v>
      </c>
      <c r="J9" s="22" t="str">
        <f>VLOOKUP($A9,'համապետական I մաս'!$A$6:$J$107,9,FALSE)</f>
        <v>Երևան, Նազարբեկյան 44, բն. 3</v>
      </c>
      <c r="K9" s="22" t="str">
        <f>VLOOKUP($A9,'համապետական I մաս'!$A$6:$J$107,10,FALSE)</f>
        <v>Լուսանշան ՊՈԱԿ, Ճարտարագետ</v>
      </c>
    </row>
    <row r="10" spans="1:11" ht="27" x14ac:dyDescent="0.2">
      <c r="A10" s="24" t="s">
        <v>511</v>
      </c>
      <c r="B10" s="7" t="s">
        <v>79</v>
      </c>
      <c r="C10" s="22" t="str">
        <f>VLOOKUP($A10,'համապետական I մաս'!$A$6:$J$107,2,FALSE)</f>
        <v>Օհանյան</v>
      </c>
      <c r="D10" s="22" t="str">
        <f>VLOOKUP($A10,'համապետական I մաս'!$A$6:$J$107,3,FALSE)</f>
        <v>Հռիփսիմե</v>
      </c>
      <c r="E10" s="22" t="str">
        <f>VLOOKUP($A10,'համապետական I մաս'!$A$6:$J$107,4,FALSE)</f>
        <v>Արթուրի</v>
      </c>
      <c r="F10" s="22" t="str">
        <f>VLOOKUP($A10,'համապետական I մաս'!$A$6:$J$107,5,FALSE)</f>
        <v>01,06,1988</v>
      </c>
      <c r="G10" s="22" t="str">
        <f>VLOOKUP($A10,'համապետական I մաս'!$A$6:$J$107,6,FALSE)</f>
        <v>իգ.</v>
      </c>
      <c r="H10" s="22" t="str">
        <f>VLOOKUP($A10,'համապետական I մաս'!$A$6:$J$107,7,FALSE)</f>
        <v xml:space="preserve">   Ազատ Դեմոկրատներ</v>
      </c>
      <c r="I10" s="22" t="str">
        <f>VLOOKUP($A10,'համապետական I մաս'!$A$6:$J$107,8,FALSE)</f>
        <v xml:space="preserve">  AP0536799</v>
      </c>
      <c r="J10" s="22" t="str">
        <f>VLOOKUP($A10,'համապետական I մաս'!$A$6:$J$107,9,FALSE)</f>
        <v>Աշտարակ,Նարեկացու,տ. 25</v>
      </c>
      <c r="K10" s="22" t="str">
        <f>VLOOKUP($A10,'համապետական I մաս'!$A$6:$J$107,10,FALSE)</f>
        <v>Չի աշխատում</v>
      </c>
    </row>
    <row r="11" spans="1:11" ht="13.5" x14ac:dyDescent="0.2">
      <c r="A11" s="24" t="s">
        <v>501</v>
      </c>
      <c r="B11" s="7" t="s">
        <v>80</v>
      </c>
      <c r="C11" s="22" t="str">
        <f>VLOOKUP($A11,'համապետական I մաս'!$A$6:$J$107,2,FALSE)</f>
        <v>Արզականցյան</v>
      </c>
      <c r="D11" s="22" t="str">
        <f>VLOOKUP($A11,'համապետական I մաս'!$A$6:$J$107,3,FALSE)</f>
        <v>Ներսես</v>
      </c>
      <c r="E11" s="22" t="str">
        <f>VLOOKUP($A11,'համապետական I մաս'!$A$6:$J$107,4,FALSE)</f>
        <v>Պապինի</v>
      </c>
      <c r="F11" s="22" t="str">
        <f>VLOOKUP($A11,'համապետական I մաս'!$A$6:$J$107,5,FALSE)</f>
        <v>22,07,1956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 xml:space="preserve">    Ազատ Դեմոկրատներ</v>
      </c>
      <c r="I11" s="22" t="str">
        <f>VLOOKUP($A11,'համապետական I մաս'!$A$6:$J$107,8,FALSE)</f>
        <v>BA1748612</v>
      </c>
      <c r="J11" s="22" t="str">
        <f>VLOOKUP($A11,'համապետական I մաս'!$A$6:$J$107,9,FALSE)</f>
        <v>Երևան,Փափազյան,բն.29</v>
      </c>
      <c r="K11" s="22" t="str">
        <f>VLOOKUP($A11,'համապետական I մաս'!$A$6:$J$107,10,FALSE)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8" sqref="A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28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455</v>
      </c>
      <c r="B6" s="7" t="s">
        <v>75</v>
      </c>
      <c r="C6" s="22" t="str">
        <f>VLOOKUP($A6,'համապետական I մաս'!$A$6:$J$107,2,FALSE)</f>
        <v>Ավթանդիլյան</v>
      </c>
      <c r="D6" s="22" t="str">
        <f>VLOOKUP($A6,'համապետական I մաս'!$A$6:$J$107,3,FALSE)</f>
        <v>Սիրարփի</v>
      </c>
      <c r="E6" s="22" t="str">
        <f>VLOOKUP($A6,'համապետական I մաս'!$A$6:$J$107,4,FALSE)</f>
        <v>Գրիշայի</v>
      </c>
      <c r="F6" s="22" t="str">
        <f>VLOOKUP($A6,'համապետական I մաս'!$A$6:$J$107,5,FALSE)</f>
        <v>24,07,1982</v>
      </c>
      <c r="G6" s="22" t="str">
        <f>VLOOKUP($A6,'համապետական I մաս'!$A$6:$J$107,6,FALSE)</f>
        <v>իգ.</v>
      </c>
      <c r="H6" s="22" t="str">
        <f>VLOOKUP($A6,'համապետական I մաս'!$A$6:$J$107,7,FALSE)</f>
        <v>Ազատ Դեմոկրատներ</v>
      </c>
      <c r="I6" s="22" t="str">
        <f>VLOOKUP($A6,'համապետական I մաս'!$A$6:$J$107,8,FALSE)</f>
        <v>AM 0501500</v>
      </c>
      <c r="J6" s="22" t="str">
        <f>VLOOKUP($A6,'համապետական I մաս'!$A$6:$J$107,9,FALSE)</f>
        <v>Երևան, Նորաշեն 18, բն. 93</v>
      </c>
      <c r="K6" s="22" t="str">
        <f>VLOOKUP($A6,'համապետական I մաս'!$A$6:$J$107,10,FALSE)</f>
        <v>Վոնդեֆուլ Թրեվլ Ընդ Տուրս ՍՊԸ, Հիմնադիր-տնօրեն</v>
      </c>
    </row>
    <row r="7" spans="1:11" ht="27" x14ac:dyDescent="0.2">
      <c r="A7" s="24" t="s">
        <v>490</v>
      </c>
      <c r="B7" s="7" t="s">
        <v>76</v>
      </c>
      <c r="C7" s="22" t="str">
        <f>VLOOKUP($A7,'համապետական I մաս'!$A$6:$J$107,2,FALSE)</f>
        <v xml:space="preserve">Հովհաննիսյան </v>
      </c>
      <c r="D7" s="22" t="str">
        <f>VLOOKUP($A7,'համապետական I մաս'!$A$6:$J$107,3,FALSE)</f>
        <v xml:space="preserve">Արշակ </v>
      </c>
      <c r="E7" s="22" t="str">
        <f>VLOOKUP($A7,'համապետական I մաս'!$A$6:$J$107,4,FALSE)</f>
        <v>Ժորայի</v>
      </c>
      <c r="F7" s="22" t="str">
        <f>VLOOKUP($A7,'համապետական I մաս'!$A$6:$J$107,5,FALSE)</f>
        <v>17,01,1963</v>
      </c>
      <c r="G7" s="22" t="str">
        <f>VLOOKUP($A7,'համապետական I մաս'!$A$6:$J$107,6,FALSE)</f>
        <v>ար.</v>
      </c>
      <c r="H7" s="22" t="str">
        <f>VLOOKUP($A7,'համապետական I մաս'!$A$6:$J$107,7,FALSE)</f>
        <v>Ազատ Դեմոկրատներ</v>
      </c>
      <c r="I7" s="22" t="str">
        <f>VLOOKUP($A7,'համապետական I մաս'!$A$6:$J$107,8,FALSE)</f>
        <v>AK 0644004</v>
      </c>
      <c r="J7" s="22" t="str">
        <f>VLOOKUP($A7,'համապետական I մաս'!$A$6:$J$107,9,FALSE)</f>
        <v>Երևան, Թումանյան փող., 41 շ., բն. 4</v>
      </c>
      <c r="K7" s="22" t="str">
        <f>VLOOKUP($A7,'համապետական I մաս'!$A$6:$J$107,10,FALSE)</f>
        <v>Չի աշխատում</v>
      </c>
    </row>
    <row r="8" spans="1:11" ht="27" x14ac:dyDescent="0.2">
      <c r="A8" s="24" t="s">
        <v>489</v>
      </c>
      <c r="B8" s="7" t="s">
        <v>77</v>
      </c>
      <c r="C8" s="22" t="str">
        <f>VLOOKUP($A8,'համապետական I մաս'!$A$6:$J$107,2,FALSE)</f>
        <v xml:space="preserve">Ներսիսյան </v>
      </c>
      <c r="D8" s="22" t="str">
        <f>VLOOKUP($A8,'համապետական I մաս'!$A$6:$J$107,3,FALSE)</f>
        <v>Սոնա</v>
      </c>
      <c r="E8" s="22" t="str">
        <f>VLOOKUP($A8,'համապետական I մաս'!$A$6:$J$107,4,FALSE)</f>
        <v>Սուրիկի</v>
      </c>
      <c r="F8" s="22" t="str">
        <f>VLOOKUP($A8,'համապետական I մաս'!$A$6:$J$107,5,FALSE)</f>
        <v>03,12,1980</v>
      </c>
      <c r="G8" s="22" t="str">
        <f>VLOOKUP($A8,'համապետական I մաս'!$A$6:$J$107,6,FALSE)</f>
        <v>իգ.</v>
      </c>
      <c r="H8" s="22" t="str">
        <f>VLOOKUP($A8,'համապետական I մաս'!$A$6:$J$107,7,FALSE)</f>
        <v>Ազատ Դեմոկրատներ</v>
      </c>
      <c r="I8" s="22" t="str">
        <f>VLOOKUP($A8,'համապետական I մաս'!$A$6:$J$107,8,FALSE)</f>
        <v>AK 0630101</v>
      </c>
      <c r="J8" s="22" t="str">
        <f>VLOOKUP($A8,'համապետական I մաս'!$A$6:$J$107,9,FALSE)</f>
        <v>Արագածոտնի մ., գ. Քուչակ, 19 փող., տուն 32</v>
      </c>
      <c r="K8" s="22" t="str">
        <f>VLOOKUP($A8,'համապետական I մաս'!$A$6:$J$107,10,FALSE)</f>
        <v>Չի աշխատում</v>
      </c>
    </row>
    <row r="9" spans="1:11" ht="13.5" x14ac:dyDescent="0.2">
      <c r="A9" s="24" t="s">
        <v>509</v>
      </c>
      <c r="B9" s="7" t="s">
        <v>78</v>
      </c>
      <c r="C9" s="22" t="str">
        <f>VLOOKUP($A9,'համապետական I մաս'!$A$6:$J$107,2,FALSE)</f>
        <v xml:space="preserve">Վանյան </v>
      </c>
      <c r="D9" s="22" t="str">
        <f>VLOOKUP($A9,'համապետական I մաս'!$A$6:$J$107,3,FALSE)</f>
        <v>Գիվի</v>
      </c>
      <c r="E9" s="22" t="str">
        <f>VLOOKUP($A9,'համապետական I մաս'!$A$6:$J$107,4,FALSE)</f>
        <v>Իվանի</v>
      </c>
      <c r="F9" s="22" t="str">
        <f>VLOOKUP($A9,'համապետական I մաս'!$A$6:$J$107,5,FALSE)</f>
        <v>11,03,1957</v>
      </c>
      <c r="G9" s="22" t="str">
        <f>VLOOKUP($A9,'համապետական I մաս'!$A$6:$J$107,6,FALSE)</f>
        <v>ար.</v>
      </c>
      <c r="H9" s="22" t="str">
        <f>VLOOKUP($A9,'համապետական I մաս'!$A$6:$J$107,7,FALSE)</f>
        <v xml:space="preserve">    Ազատ Դեմոկրատներ</v>
      </c>
      <c r="I9" s="22" t="str">
        <f>VLOOKUP($A9,'համապետական I մաս'!$A$6:$J$107,8,FALSE)</f>
        <v xml:space="preserve">   AK0519458</v>
      </c>
      <c r="J9" s="22" t="str">
        <f>VLOOKUP($A9,'համապետական I մաս'!$A$6:$J$107,9,FALSE)</f>
        <v>Երևան,Գալշոյան 30,բն.27</v>
      </c>
      <c r="K9" s="22" t="str">
        <f>VLOOKUP($A9,'համապետական I մաս'!$A$6:$J$107,10,FALSE)</f>
        <v>Չի աշխատում</v>
      </c>
    </row>
    <row r="10" spans="1:11" ht="27" x14ac:dyDescent="0.2">
      <c r="A10" s="24" t="s">
        <v>553</v>
      </c>
      <c r="B10" s="7" t="s">
        <v>79</v>
      </c>
      <c r="C10" s="22" t="str">
        <f>VLOOKUP($A10,'համապետական I մաս'!$A$6:$J$107,2,FALSE)</f>
        <v>Աբրահամյան</v>
      </c>
      <c r="D10" s="22" t="str">
        <f>VLOOKUP($A10,'համապետական I մաս'!$A$6:$J$107,3,FALSE)</f>
        <v>Ալիկ</v>
      </c>
      <c r="E10" s="22" t="str">
        <f>VLOOKUP($A10,'համապետական I մաս'!$A$6:$J$107,4,FALSE)</f>
        <v>Լիպարիտի</v>
      </c>
      <c r="F10" s="22" t="str">
        <f>VLOOKUP($A10,'համապետական I մաս'!$A$6:$J$107,5,FALSE)</f>
        <v>29,08,1945</v>
      </c>
      <c r="G10" s="22" t="str">
        <f>VLOOKUP($A10,'համապետական I մաս'!$A$6:$J$107,6,FALSE)</f>
        <v>ար.</v>
      </c>
      <c r="H10" s="22" t="str">
        <f>VLOOKUP($A10,'համապետական I մաս'!$A$6:$J$107,7,FALSE)</f>
        <v>Ազատ Դեմոկրատներ</v>
      </c>
      <c r="I10" s="22" t="str">
        <f>VLOOKUP($A10,'համապետական I մաս'!$A$6:$J$107,8,FALSE)</f>
        <v>AM0427085</v>
      </c>
      <c r="J10" s="22" t="str">
        <f>VLOOKUP($A10,'համապետական I մաս'!$A$6:$J$107,9,FALSE)</f>
        <v>Երևան, Դավթաշեն, 4-րդ թաղ., 15 շ., բն. 2</v>
      </c>
      <c r="K10" s="22" t="str">
        <f>VLOOKUP($A10,'համապետական I մաս'!$A$6:$J$107,10,FALSE)</f>
        <v>Չի աշխատում</v>
      </c>
    </row>
    <row r="11" spans="1:11" ht="13.5" x14ac:dyDescent="0.2">
      <c r="A11" s="24" t="s">
        <v>527</v>
      </c>
      <c r="B11" s="7" t="s">
        <v>80</v>
      </c>
      <c r="C11" s="22" t="str">
        <f>VLOOKUP($A11,'համապետական I մաս'!$A$6:$J$107,2,FALSE)</f>
        <v>Մուրադյան</v>
      </c>
      <c r="D11" s="22" t="str">
        <f>VLOOKUP($A11,'համապետական I մաս'!$A$6:$J$107,3,FALSE)</f>
        <v>Սոնա</v>
      </c>
      <c r="E11" s="22" t="str">
        <f>VLOOKUP($A11,'համապետական I մաս'!$A$6:$J$107,4,FALSE)</f>
        <v>Ավագի</v>
      </c>
      <c r="F11" s="22" t="str">
        <f>VLOOKUP($A11,'համապետական I մաս'!$A$6:$J$107,5,FALSE)</f>
        <v>29,07,1959</v>
      </c>
      <c r="G11" s="22" t="str">
        <f>VLOOKUP($A11,'համապետական I մաս'!$A$6:$J$107,6,FALSE)</f>
        <v>ար.</v>
      </c>
      <c r="H11" s="22" t="str">
        <f>VLOOKUP($A11,'համապետական I մաս'!$A$6:$J$107,7,FALSE)</f>
        <v>Ազատ Դեմոկրատներ</v>
      </c>
      <c r="I11" s="22" t="str">
        <f>VLOOKUP($A11,'համապետական I մաս'!$A$6:$J$107,8,FALSE)</f>
        <v>AN0496388</v>
      </c>
      <c r="J11" s="22" t="str">
        <f>VLOOKUP($A11,'համապետական I մաս'!$A$6:$J$107,9,FALSE)</f>
        <v>Երևան,Գայի 45,բն.28</v>
      </c>
      <c r="K11" s="22" t="str">
        <f>VLOOKUP($A11,'համապետական I մաս'!$A$6:$J$107,10,FALSE)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2017-02-20T13:51:26Z</cp:lastPrinted>
  <dcterms:created xsi:type="dcterms:W3CDTF">2011-07-26T11:03:07Z</dcterms:created>
  <dcterms:modified xsi:type="dcterms:W3CDTF">2017-02-24T16:27:46Z</dcterms:modified>
</cp:coreProperties>
</file>