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 tabRatio="832"/>
  </bookViews>
  <sheets>
    <sheet name="համապետական I մաս" sheetId="1" r:id="rId1"/>
    <sheet name="համապետական II մաս" sheetId="4" r:id="rId2"/>
    <sheet name="1 ԸՏ" sheetId="5" r:id="rId3"/>
    <sheet name="2 ԸՏ " sheetId="6" r:id="rId4"/>
    <sheet name="3 ԸՏ" sheetId="7" r:id="rId5"/>
    <sheet name="4 ԸՏ " sheetId="8" r:id="rId6"/>
    <sheet name="5 ԸՏ" sheetId="9" r:id="rId7"/>
    <sheet name="6 ԸՏ " sheetId="10" r:id="rId8"/>
    <sheet name="7 ԸՏ " sheetId="11" r:id="rId9"/>
    <sheet name="8 ԸՏ" sheetId="12" r:id="rId10"/>
    <sheet name="9 ԸՏ " sheetId="13" r:id="rId11"/>
    <sheet name="10 ԸՏ " sheetId="14" r:id="rId12"/>
    <sheet name="11 ԸՏ" sheetId="15" r:id="rId13"/>
    <sheet name="12 ԸՏ" sheetId="16" r:id="rId14"/>
    <sheet name="13 ԸՏ" sheetId="17" r:id="rId15"/>
    <sheet name="Sheet3" sheetId="3" state="hidden" r:id="rId16"/>
  </sheets>
  <definedNames>
    <definedName name="_xlnm.Print_Area" localSheetId="2">'1 ԸՏ'!$B$2:$K$10</definedName>
    <definedName name="_xlnm.Print_Area" localSheetId="11">'10 ԸՏ '!$B$2:$K$14</definedName>
    <definedName name="_xlnm.Print_Area" localSheetId="12">'11 ԸՏ'!$B$2:$K$17</definedName>
    <definedName name="_xlnm.Print_Area" localSheetId="13">'12 ԸՏ'!$B$2:$K$15</definedName>
    <definedName name="_xlnm.Print_Area" localSheetId="14">'13 ԸՏ'!$B$2:$K$12</definedName>
    <definedName name="_xlnm.Print_Area" localSheetId="3">'2 ԸՏ '!$B$2:$K$16</definedName>
    <definedName name="_xlnm.Print_Area" localSheetId="4">'3 ԸՏ'!$B$2:$K$17</definedName>
    <definedName name="_xlnm.Print_Area" localSheetId="5">'4 ԸՏ '!$B$2:$K$18</definedName>
    <definedName name="_xlnm.Print_Area" localSheetId="6">'5 ԸՏ'!$B$2:$K$17</definedName>
    <definedName name="_xlnm.Print_Area" localSheetId="7">'6 ԸՏ '!$B$2:$K$14</definedName>
    <definedName name="_xlnm.Print_Area" localSheetId="8">'7 ԸՏ '!$B$2:$K$12</definedName>
    <definedName name="_xlnm.Print_Area" localSheetId="9">'8 ԸՏ'!$B$2:$K$13</definedName>
    <definedName name="_xlnm.Print_Area" localSheetId="10">'9 ԸՏ '!$B$2:$K$16</definedName>
    <definedName name="_xlnm.Print_Area" localSheetId="0">'համապետական I մաս'!$A$2:$J$145</definedName>
    <definedName name="_xlnm.Print_Area" localSheetId="1">'համապետական II մաս'!$B$2:$K$25</definedName>
    <definedName name="_xlnm.Print_Titles" localSheetId="2">'1 ԸՏ'!$5:$5</definedName>
    <definedName name="_xlnm.Print_Titles" localSheetId="11">'10 ԸՏ '!$5:$5</definedName>
    <definedName name="_xlnm.Print_Titles" localSheetId="12">'11 ԸՏ'!$5:$5</definedName>
    <definedName name="_xlnm.Print_Titles" localSheetId="13">'12 ԸՏ'!$5:$5</definedName>
    <definedName name="_xlnm.Print_Titles" localSheetId="14">'13 ԸՏ'!$5:$5</definedName>
    <definedName name="_xlnm.Print_Titles" localSheetId="3">'2 ԸՏ '!$5:$5</definedName>
    <definedName name="_xlnm.Print_Titles" localSheetId="4">'3 ԸՏ'!$5:$5</definedName>
    <definedName name="_xlnm.Print_Titles" localSheetId="5">'4 ԸՏ '!$5:$5</definedName>
    <definedName name="_xlnm.Print_Titles" localSheetId="6">'5 ԸՏ'!$5:$5</definedName>
    <definedName name="_xlnm.Print_Titles" localSheetId="7">'6 ԸՏ '!$5:$5</definedName>
    <definedName name="_xlnm.Print_Titles" localSheetId="8">'7 ԸՏ '!$5:$5</definedName>
    <definedName name="_xlnm.Print_Titles" localSheetId="9">'8 ԸՏ'!$5:$5</definedName>
    <definedName name="_xlnm.Print_Titles" localSheetId="10">'9 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calcId="145621"/>
</workbook>
</file>

<file path=xl/calcChain.xml><?xml version="1.0" encoding="utf-8"?>
<calcChain xmlns="http://schemas.openxmlformats.org/spreadsheetml/2006/main">
  <c r="K12" i="17" l="1"/>
  <c r="J12" i="17"/>
  <c r="I12" i="17"/>
  <c r="H12" i="17"/>
  <c r="G12" i="17"/>
  <c r="F12" i="17"/>
  <c r="E12" i="17"/>
  <c r="D12" i="17"/>
  <c r="C12" i="17"/>
  <c r="K11" i="17"/>
  <c r="J11" i="17"/>
  <c r="I11" i="17"/>
  <c r="H11" i="17"/>
  <c r="G11" i="17"/>
  <c r="F11" i="17"/>
  <c r="E11" i="17"/>
  <c r="D11" i="17"/>
  <c r="C11" i="17"/>
  <c r="K10" i="17"/>
  <c r="J10" i="17"/>
  <c r="I10" i="17"/>
  <c r="H10" i="17"/>
  <c r="G10" i="17"/>
  <c r="F10" i="17"/>
  <c r="E10" i="17"/>
  <c r="D10" i="17"/>
  <c r="C10" i="17"/>
  <c r="K9" i="17"/>
  <c r="J9" i="17"/>
  <c r="I9" i="17"/>
  <c r="H9" i="17"/>
  <c r="G9" i="17"/>
  <c r="F9" i="17"/>
  <c r="E9" i="17"/>
  <c r="D9" i="17"/>
  <c r="C9" i="17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B3" i="17"/>
  <c r="K15" i="16"/>
  <c r="J15" i="16"/>
  <c r="I15" i="16"/>
  <c r="H15" i="16"/>
  <c r="G15" i="16"/>
  <c r="F15" i="16"/>
  <c r="E15" i="16"/>
  <c r="D15" i="16"/>
  <c r="C15" i="16"/>
  <c r="K14" i="16"/>
  <c r="J14" i="16"/>
  <c r="I14" i="16"/>
  <c r="H14" i="16"/>
  <c r="G14" i="16"/>
  <c r="F14" i="16"/>
  <c r="E14" i="16"/>
  <c r="D14" i="16"/>
  <c r="C14" i="16"/>
  <c r="K13" i="16"/>
  <c r="J13" i="16"/>
  <c r="I13" i="16"/>
  <c r="H13" i="16"/>
  <c r="G13" i="16"/>
  <c r="F13" i="16"/>
  <c r="E13" i="16"/>
  <c r="D13" i="16"/>
  <c r="C13" i="16"/>
  <c r="K12" i="16"/>
  <c r="J12" i="16"/>
  <c r="I12" i="16"/>
  <c r="H12" i="16"/>
  <c r="G12" i="16"/>
  <c r="F12" i="16"/>
  <c r="E12" i="16"/>
  <c r="D12" i="16"/>
  <c r="C12" i="16"/>
  <c r="K11" i="16"/>
  <c r="J11" i="16"/>
  <c r="I11" i="16"/>
  <c r="H11" i="16"/>
  <c r="G11" i="16"/>
  <c r="F11" i="16"/>
  <c r="E11" i="16"/>
  <c r="D11" i="16"/>
  <c r="C11" i="16"/>
  <c r="K10" i="16"/>
  <c r="J10" i="16"/>
  <c r="I10" i="16"/>
  <c r="H10" i="16"/>
  <c r="G10" i="16"/>
  <c r="F10" i="16"/>
  <c r="E10" i="16"/>
  <c r="D10" i="16"/>
  <c r="C10" i="16"/>
  <c r="K9" i="16"/>
  <c r="J9" i="16"/>
  <c r="I9" i="16"/>
  <c r="H9" i="16"/>
  <c r="G9" i="16"/>
  <c r="F9" i="16"/>
  <c r="E9" i="16"/>
  <c r="D9" i="16"/>
  <c r="C9" i="16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B3" i="16"/>
  <c r="K17" i="15"/>
  <c r="J17" i="15"/>
  <c r="I17" i="15"/>
  <c r="H17" i="15"/>
  <c r="G17" i="15"/>
  <c r="F17" i="15"/>
  <c r="E17" i="15"/>
  <c r="D17" i="15"/>
  <c r="C17" i="15"/>
  <c r="K16" i="15"/>
  <c r="J16" i="15"/>
  <c r="I16" i="15"/>
  <c r="H16" i="15"/>
  <c r="G16" i="15"/>
  <c r="F16" i="15"/>
  <c r="E16" i="15"/>
  <c r="D16" i="15"/>
  <c r="C16" i="15"/>
  <c r="K15" i="15"/>
  <c r="J15" i="15"/>
  <c r="I15" i="15"/>
  <c r="H15" i="15"/>
  <c r="G15" i="15"/>
  <c r="F15" i="15"/>
  <c r="E15" i="15"/>
  <c r="D15" i="15"/>
  <c r="C15" i="15"/>
  <c r="K14" i="15"/>
  <c r="J14" i="15"/>
  <c r="I14" i="15"/>
  <c r="H14" i="15"/>
  <c r="G14" i="15"/>
  <c r="F14" i="15"/>
  <c r="E14" i="15"/>
  <c r="D14" i="15"/>
  <c r="C14" i="15"/>
  <c r="K13" i="15"/>
  <c r="J13" i="15"/>
  <c r="I13" i="15"/>
  <c r="H13" i="15"/>
  <c r="G13" i="15"/>
  <c r="F13" i="15"/>
  <c r="E13" i="15"/>
  <c r="D13" i="15"/>
  <c r="C13" i="15"/>
  <c r="K12" i="15"/>
  <c r="J12" i="15"/>
  <c r="I12" i="15"/>
  <c r="H12" i="15"/>
  <c r="G12" i="15"/>
  <c r="F12" i="15"/>
  <c r="E12" i="15"/>
  <c r="D12" i="15"/>
  <c r="C12" i="15"/>
  <c r="K11" i="15"/>
  <c r="J11" i="15"/>
  <c r="I11" i="15"/>
  <c r="H11" i="15"/>
  <c r="G11" i="15"/>
  <c r="F11" i="15"/>
  <c r="E11" i="15"/>
  <c r="D11" i="15"/>
  <c r="C11" i="15"/>
  <c r="K10" i="15"/>
  <c r="J10" i="15"/>
  <c r="I10" i="15"/>
  <c r="H10" i="15"/>
  <c r="G10" i="15"/>
  <c r="F10" i="15"/>
  <c r="E10" i="15"/>
  <c r="D10" i="15"/>
  <c r="C10" i="15"/>
  <c r="K9" i="15"/>
  <c r="J9" i="15"/>
  <c r="I9" i="15"/>
  <c r="H9" i="15"/>
  <c r="G9" i="15"/>
  <c r="F9" i="15"/>
  <c r="E9" i="15"/>
  <c r="D9" i="15"/>
  <c r="C9" i="15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B3" i="15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B3" i="14"/>
  <c r="K16" i="13"/>
  <c r="J16" i="13"/>
  <c r="I16" i="13"/>
  <c r="H16" i="13"/>
  <c r="G16" i="13"/>
  <c r="F16" i="13"/>
  <c r="E16" i="13"/>
  <c r="D16" i="13"/>
  <c r="C16" i="13"/>
  <c r="K15" i="13"/>
  <c r="J15" i="13"/>
  <c r="I15" i="13"/>
  <c r="H15" i="13"/>
  <c r="G15" i="13"/>
  <c r="F15" i="13"/>
  <c r="E15" i="13"/>
  <c r="D15" i="13"/>
  <c r="C15" i="13"/>
  <c r="K14" i="13"/>
  <c r="J14" i="13"/>
  <c r="I14" i="13"/>
  <c r="H14" i="13"/>
  <c r="G14" i="13"/>
  <c r="F14" i="13"/>
  <c r="E14" i="13"/>
  <c r="D14" i="13"/>
  <c r="C14" i="13"/>
  <c r="K13" i="13"/>
  <c r="J13" i="13"/>
  <c r="I13" i="13"/>
  <c r="H13" i="13"/>
  <c r="G13" i="13"/>
  <c r="F13" i="13"/>
  <c r="E13" i="13"/>
  <c r="D13" i="13"/>
  <c r="C13" i="13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B3" i="13"/>
  <c r="K13" i="12"/>
  <c r="J13" i="12"/>
  <c r="I13" i="12"/>
  <c r="H13" i="12"/>
  <c r="G13" i="12"/>
  <c r="F13" i="12"/>
  <c r="E13" i="12"/>
  <c r="D13" i="12"/>
  <c r="C13" i="12"/>
  <c r="K12" i="12"/>
  <c r="J12" i="12"/>
  <c r="I12" i="12"/>
  <c r="H12" i="12"/>
  <c r="G12" i="12"/>
  <c r="F12" i="12"/>
  <c r="E12" i="12"/>
  <c r="D12" i="12"/>
  <c r="C12" i="12"/>
  <c r="K11" i="12"/>
  <c r="J11" i="12"/>
  <c r="I11" i="12"/>
  <c r="H11" i="12"/>
  <c r="G11" i="12"/>
  <c r="F11" i="12"/>
  <c r="E11" i="12"/>
  <c r="D11" i="12"/>
  <c r="C11" i="12"/>
  <c r="K10" i="12"/>
  <c r="J10" i="12"/>
  <c r="I10" i="12"/>
  <c r="H10" i="12"/>
  <c r="G10" i="12"/>
  <c r="F10" i="12"/>
  <c r="E10" i="12"/>
  <c r="D10" i="12"/>
  <c r="C10" i="12"/>
  <c r="K9" i="12"/>
  <c r="J9" i="12"/>
  <c r="I9" i="12"/>
  <c r="H9" i="12"/>
  <c r="G9" i="12"/>
  <c r="F9" i="12"/>
  <c r="E9" i="12"/>
  <c r="D9" i="12"/>
  <c r="C9" i="12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B3" i="12"/>
  <c r="K12" i="11"/>
  <c r="J12" i="11"/>
  <c r="I12" i="11"/>
  <c r="H12" i="11"/>
  <c r="G12" i="11"/>
  <c r="F12" i="11"/>
  <c r="E12" i="11"/>
  <c r="D12" i="11"/>
  <c r="C12" i="11"/>
  <c r="K11" i="11"/>
  <c r="J11" i="11"/>
  <c r="I11" i="11"/>
  <c r="H11" i="11"/>
  <c r="G11" i="11"/>
  <c r="F11" i="11"/>
  <c r="E11" i="11"/>
  <c r="D11" i="11"/>
  <c r="C11" i="11"/>
  <c r="K10" i="11"/>
  <c r="J10" i="11"/>
  <c r="I10" i="11"/>
  <c r="H10" i="11"/>
  <c r="G10" i="11"/>
  <c r="F10" i="11"/>
  <c r="E10" i="11"/>
  <c r="D10" i="11"/>
  <c r="C10" i="11"/>
  <c r="K9" i="11"/>
  <c r="J9" i="11"/>
  <c r="I9" i="11"/>
  <c r="H9" i="11"/>
  <c r="G9" i="11"/>
  <c r="F9" i="11"/>
  <c r="E9" i="11"/>
  <c r="D9" i="11"/>
  <c r="C9" i="11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B3" i="11"/>
  <c r="K14" i="10"/>
  <c r="J14" i="10"/>
  <c r="I14" i="10"/>
  <c r="H14" i="10"/>
  <c r="G14" i="10"/>
  <c r="F14" i="10"/>
  <c r="E14" i="10"/>
  <c r="D14" i="10"/>
  <c r="C14" i="10"/>
  <c r="K13" i="10"/>
  <c r="J13" i="10"/>
  <c r="I13" i="10"/>
  <c r="H13" i="10"/>
  <c r="G13" i="10"/>
  <c r="F13" i="10"/>
  <c r="E13" i="10"/>
  <c r="D13" i="10"/>
  <c r="C13" i="10"/>
  <c r="K12" i="10"/>
  <c r="J12" i="10"/>
  <c r="I12" i="10"/>
  <c r="H12" i="10"/>
  <c r="G12" i="10"/>
  <c r="F12" i="10"/>
  <c r="E12" i="10"/>
  <c r="D12" i="10"/>
  <c r="C12" i="10"/>
  <c r="K11" i="10"/>
  <c r="J11" i="10"/>
  <c r="I11" i="10"/>
  <c r="H11" i="10"/>
  <c r="G11" i="10"/>
  <c r="F11" i="10"/>
  <c r="E11" i="10"/>
  <c r="D11" i="10"/>
  <c r="C11" i="10"/>
  <c r="K10" i="10"/>
  <c r="J10" i="10"/>
  <c r="I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B3" i="10"/>
  <c r="K17" i="9"/>
  <c r="J17" i="9"/>
  <c r="I17" i="9"/>
  <c r="H17" i="9"/>
  <c r="G17" i="9"/>
  <c r="F17" i="9"/>
  <c r="E17" i="9"/>
  <c r="D17" i="9"/>
  <c r="C17" i="9"/>
  <c r="K16" i="9"/>
  <c r="J16" i="9"/>
  <c r="I16" i="9"/>
  <c r="H16" i="9"/>
  <c r="G16" i="9"/>
  <c r="F16" i="9"/>
  <c r="E16" i="9"/>
  <c r="D16" i="9"/>
  <c r="C16" i="9"/>
  <c r="K15" i="9"/>
  <c r="J15" i="9"/>
  <c r="I15" i="9"/>
  <c r="H15" i="9"/>
  <c r="G15" i="9"/>
  <c r="F15" i="9"/>
  <c r="E15" i="9"/>
  <c r="D15" i="9"/>
  <c r="C15" i="9"/>
  <c r="K14" i="9"/>
  <c r="J14" i="9"/>
  <c r="I14" i="9"/>
  <c r="H14" i="9"/>
  <c r="G14" i="9"/>
  <c r="F14" i="9"/>
  <c r="E14" i="9"/>
  <c r="D14" i="9"/>
  <c r="C14" i="9"/>
  <c r="K13" i="9"/>
  <c r="J13" i="9"/>
  <c r="I13" i="9"/>
  <c r="H13" i="9"/>
  <c r="G13" i="9"/>
  <c r="F13" i="9"/>
  <c r="E13" i="9"/>
  <c r="D13" i="9"/>
  <c r="C13" i="9"/>
  <c r="K12" i="9"/>
  <c r="J12" i="9"/>
  <c r="I12" i="9"/>
  <c r="H12" i="9"/>
  <c r="G12" i="9"/>
  <c r="F12" i="9"/>
  <c r="E12" i="9"/>
  <c r="D12" i="9"/>
  <c r="C12" i="9"/>
  <c r="K11" i="9"/>
  <c r="J11" i="9"/>
  <c r="I11" i="9"/>
  <c r="H11" i="9"/>
  <c r="G11" i="9"/>
  <c r="F11" i="9"/>
  <c r="E11" i="9"/>
  <c r="D11" i="9"/>
  <c r="C11" i="9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B3" i="9"/>
  <c r="K18" i="8"/>
  <c r="J18" i="8"/>
  <c r="I18" i="8"/>
  <c r="H18" i="8"/>
  <c r="G18" i="8"/>
  <c r="F18" i="8"/>
  <c r="E18" i="8"/>
  <c r="D18" i="8"/>
  <c r="C18" i="8"/>
  <c r="K17" i="8"/>
  <c r="J17" i="8"/>
  <c r="I17" i="8"/>
  <c r="H17" i="8"/>
  <c r="G17" i="8"/>
  <c r="F17" i="8"/>
  <c r="E17" i="8"/>
  <c r="D17" i="8"/>
  <c r="C17" i="8"/>
  <c r="K16" i="8"/>
  <c r="J16" i="8"/>
  <c r="I16" i="8"/>
  <c r="H16" i="8"/>
  <c r="G16" i="8"/>
  <c r="F16" i="8"/>
  <c r="E16" i="8"/>
  <c r="D16" i="8"/>
  <c r="C16" i="8"/>
  <c r="K15" i="8"/>
  <c r="J15" i="8"/>
  <c r="I15" i="8"/>
  <c r="H15" i="8"/>
  <c r="G15" i="8"/>
  <c r="F15" i="8"/>
  <c r="E15" i="8"/>
  <c r="D15" i="8"/>
  <c r="C15" i="8"/>
  <c r="K14" i="8"/>
  <c r="J14" i="8"/>
  <c r="I14" i="8"/>
  <c r="H14" i="8"/>
  <c r="G14" i="8"/>
  <c r="F14" i="8"/>
  <c r="E14" i="8"/>
  <c r="D14" i="8"/>
  <c r="C14" i="8"/>
  <c r="K13" i="8"/>
  <c r="J13" i="8"/>
  <c r="I13" i="8"/>
  <c r="H13" i="8"/>
  <c r="G13" i="8"/>
  <c r="F13" i="8"/>
  <c r="E13" i="8"/>
  <c r="D13" i="8"/>
  <c r="C13" i="8"/>
  <c r="K12" i="8"/>
  <c r="J12" i="8"/>
  <c r="I12" i="8"/>
  <c r="H12" i="8"/>
  <c r="G12" i="8"/>
  <c r="F12" i="8"/>
  <c r="E12" i="8"/>
  <c r="D12" i="8"/>
  <c r="C12" i="8"/>
  <c r="K11" i="8"/>
  <c r="J11" i="8"/>
  <c r="I11" i="8"/>
  <c r="H11" i="8"/>
  <c r="G11" i="8"/>
  <c r="F11" i="8"/>
  <c r="E11" i="8"/>
  <c r="D11" i="8"/>
  <c r="C11" i="8"/>
  <c r="K10" i="8"/>
  <c r="J10" i="8"/>
  <c r="I10" i="8"/>
  <c r="H10" i="8"/>
  <c r="G10" i="8"/>
  <c r="F10" i="8"/>
  <c r="E10" i="8"/>
  <c r="D10" i="8"/>
  <c r="C10" i="8"/>
  <c r="K9" i="8"/>
  <c r="J9" i="8"/>
  <c r="I9" i="8"/>
  <c r="H9" i="8"/>
  <c r="G9" i="8"/>
  <c r="F9" i="8"/>
  <c r="E9" i="8"/>
  <c r="D9" i="8"/>
  <c r="C9" i="8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B3" i="8"/>
  <c r="K17" i="7"/>
  <c r="J17" i="7"/>
  <c r="I17" i="7"/>
  <c r="H17" i="7"/>
  <c r="G17" i="7"/>
  <c r="F17" i="7"/>
  <c r="E17" i="7"/>
  <c r="D17" i="7"/>
  <c r="C17" i="7"/>
  <c r="K16" i="7"/>
  <c r="J16" i="7"/>
  <c r="I16" i="7"/>
  <c r="H16" i="7"/>
  <c r="G16" i="7"/>
  <c r="F16" i="7"/>
  <c r="E16" i="7"/>
  <c r="D16" i="7"/>
  <c r="C16" i="7"/>
  <c r="K15" i="7"/>
  <c r="J15" i="7"/>
  <c r="I15" i="7"/>
  <c r="H15" i="7"/>
  <c r="G15" i="7"/>
  <c r="F15" i="7"/>
  <c r="E15" i="7"/>
  <c r="D15" i="7"/>
  <c r="C15" i="7"/>
  <c r="K14" i="7"/>
  <c r="J14" i="7"/>
  <c r="I14" i="7"/>
  <c r="H14" i="7"/>
  <c r="G14" i="7"/>
  <c r="F14" i="7"/>
  <c r="E14" i="7"/>
  <c r="D14" i="7"/>
  <c r="C14" i="7"/>
  <c r="K13" i="7"/>
  <c r="J13" i="7"/>
  <c r="I13" i="7"/>
  <c r="H13" i="7"/>
  <c r="G13" i="7"/>
  <c r="F13" i="7"/>
  <c r="E13" i="7"/>
  <c r="D13" i="7"/>
  <c r="C13" i="7"/>
  <c r="K12" i="7"/>
  <c r="J12" i="7"/>
  <c r="I12" i="7"/>
  <c r="H12" i="7"/>
  <c r="G12" i="7"/>
  <c r="F12" i="7"/>
  <c r="E12" i="7"/>
  <c r="D12" i="7"/>
  <c r="C12" i="7"/>
  <c r="K11" i="7"/>
  <c r="J11" i="7"/>
  <c r="I11" i="7"/>
  <c r="H11" i="7"/>
  <c r="G11" i="7"/>
  <c r="F11" i="7"/>
  <c r="E11" i="7"/>
  <c r="D11" i="7"/>
  <c r="C11" i="7"/>
  <c r="K10" i="7"/>
  <c r="J10" i="7"/>
  <c r="I10" i="7"/>
  <c r="H10" i="7"/>
  <c r="G10" i="7"/>
  <c r="F10" i="7"/>
  <c r="E10" i="7"/>
  <c r="D10" i="7"/>
  <c r="C10" i="7"/>
  <c r="K9" i="7"/>
  <c r="J9" i="7"/>
  <c r="I9" i="7"/>
  <c r="H9" i="7"/>
  <c r="G9" i="7"/>
  <c r="F9" i="7"/>
  <c r="E9" i="7"/>
  <c r="D9" i="7"/>
  <c r="C9" i="7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B3" i="7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K14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C13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B3" i="6"/>
  <c r="B3" i="4"/>
  <c r="B3" i="5"/>
  <c r="C7" i="5" l="1"/>
  <c r="D7" i="5"/>
  <c r="E7" i="5"/>
  <c r="F7" i="5"/>
  <c r="G7" i="5"/>
  <c r="H7" i="5"/>
  <c r="I7" i="5"/>
  <c r="J7" i="5"/>
  <c r="K7" i="5"/>
  <c r="C8" i="5"/>
  <c r="D8" i="5"/>
  <c r="E8" i="5"/>
  <c r="F8" i="5"/>
  <c r="G8" i="5"/>
  <c r="H8" i="5"/>
  <c r="I8" i="5"/>
  <c r="J8" i="5"/>
  <c r="K8" i="5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J10" i="5"/>
  <c r="K10" i="5"/>
  <c r="K6" i="5"/>
  <c r="J6" i="5"/>
  <c r="I6" i="5"/>
  <c r="H6" i="5"/>
  <c r="G6" i="5"/>
  <c r="F6" i="5"/>
  <c r="E6" i="5"/>
  <c r="D6" i="5"/>
  <c r="C6" i="5"/>
</calcChain>
</file>

<file path=xl/sharedStrings.xml><?xml version="1.0" encoding="utf-8"?>
<sst xmlns="http://schemas.openxmlformats.org/spreadsheetml/2006/main" count="1528" uniqueCount="840">
  <si>
    <t>Հ/Հ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</si>
  <si>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</si>
  <si>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</si>
  <si>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</si>
  <si>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</si>
  <si>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</si>
  <si>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</si>
  <si>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</si>
  <si>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</si>
  <si>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</si>
  <si>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</si>
  <si>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</si>
  <si>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</si>
  <si>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</si>
  <si>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</si>
  <si>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</si>
  <si>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</si>
  <si>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</si>
  <si>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</si>
  <si>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</si>
  <si>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</si>
  <si>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</si>
  <si>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</si>
  <si>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</si>
  <si>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</si>
  <si>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</si>
  <si>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</si>
  <si>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</si>
  <si>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</si>
  <si>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</si>
  <si>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</si>
  <si>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</si>
  <si>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</si>
  <si>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</si>
  <si>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</si>
  <si>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</si>
  <si>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</si>
  <si>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</si>
  <si>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Կոնգրես-ՀԺԿ կուակցությունների դաշինք</t>
  </si>
  <si>
    <t>Տեր-Պետրոսյան</t>
  </si>
  <si>
    <t>Լեւոն</t>
  </si>
  <si>
    <t>Հակոբի</t>
  </si>
  <si>
    <t>09.01.1945</t>
  </si>
  <si>
    <t>Հայ Ազգային Կոնգրես</t>
  </si>
  <si>
    <t>AH0330416</t>
  </si>
  <si>
    <t>Ք. Երեւան, Ծիծեռնակաբերդի խճ. 10</t>
  </si>
  <si>
    <t>Դեմիրճյան</t>
  </si>
  <si>
    <t>Ստեփան</t>
  </si>
  <si>
    <t>Կարենի</t>
  </si>
  <si>
    <t>07.06.1959</t>
  </si>
  <si>
    <t>Հայաստանի ժողովրդական կուսակցություն</t>
  </si>
  <si>
    <t>ID003821352</t>
  </si>
  <si>
    <t>ՀՀ ԱԺ պատգամավոր</t>
  </si>
  <si>
    <t>Զուրաբյան</t>
  </si>
  <si>
    <t>Արամի</t>
  </si>
  <si>
    <t>09.03.1964</t>
  </si>
  <si>
    <t>ID006659650</t>
  </si>
  <si>
    <t>Թադեւոսյան</t>
  </si>
  <si>
    <t>Զոյա</t>
  </si>
  <si>
    <t>Աղվանի</t>
  </si>
  <si>
    <t>11.04.1951</t>
  </si>
  <si>
    <t>AM0536111</t>
  </si>
  <si>
    <t>ՀՊՏՀ, պրոֆեսոր</t>
  </si>
  <si>
    <t>Մանուկյան</t>
  </si>
  <si>
    <t>Արամ</t>
  </si>
  <si>
    <t>Վիգենի</t>
  </si>
  <si>
    <t>09.03.1957</t>
  </si>
  <si>
    <t>BA1158008</t>
  </si>
  <si>
    <t>Ք. Երեւան, Աղբյուր Սերոբի 11/3-42</t>
  </si>
  <si>
    <t>Ք. Երեւան, Սոսեի 2/2շ-49բն</t>
  </si>
  <si>
    <t>Ջհանգիրյան</t>
  </si>
  <si>
    <t>Գագիկ</t>
  </si>
  <si>
    <t>Վրեժի</t>
  </si>
  <si>
    <t>16.04.1955</t>
  </si>
  <si>
    <t>AM0281774</t>
  </si>
  <si>
    <t>Ք. Երեւան, Կ. ՈՒլնեցու փ, տ16/1</t>
  </si>
  <si>
    <t>Խաչատուրյան</t>
  </si>
  <si>
    <t>Վահագն</t>
  </si>
  <si>
    <t xml:space="preserve">Մելիքյան </t>
  </si>
  <si>
    <t>Լիդա</t>
  </si>
  <si>
    <t>Լեւոնի</t>
  </si>
  <si>
    <t>07.10.1943</t>
  </si>
  <si>
    <t>AH0251890</t>
  </si>
  <si>
    <t>Ք. Երեւան, Վրացական 9-61</t>
  </si>
  <si>
    <t>չի աշխատում</t>
  </si>
  <si>
    <t>Մաթեւոսյան</t>
  </si>
  <si>
    <t>Դավիթ</t>
  </si>
  <si>
    <t>Ղեւոնդի</t>
  </si>
  <si>
    <t>22.03.1960</t>
  </si>
  <si>
    <t>AM0874265</t>
  </si>
  <si>
    <t>Քյու-Հաշ ՍՊԸ, տնօրեն</t>
  </si>
  <si>
    <t xml:space="preserve">Մինասյան </t>
  </si>
  <si>
    <t>Երվանդի</t>
  </si>
  <si>
    <t>26.12.1953</t>
  </si>
  <si>
    <t>ID000308346</t>
  </si>
  <si>
    <t>ՀՀ ԱԺ պատգամավորի օգնական</t>
  </si>
  <si>
    <t>Գրիգորյան</t>
  </si>
  <si>
    <t>Գրիգորի</t>
  </si>
  <si>
    <t>Գրիգորիի</t>
  </si>
  <si>
    <t>26.04.1950</t>
  </si>
  <si>
    <t>BA0087561</t>
  </si>
  <si>
    <t>Չալաբյան</t>
  </si>
  <si>
    <t>Լուսինե</t>
  </si>
  <si>
    <t>Լյովայի</t>
  </si>
  <si>
    <t>04.01.1971</t>
  </si>
  <si>
    <t>AM0763992</t>
  </si>
  <si>
    <t>Ք. Երեւան, Վարդանանց փող, 28շ, բն 23</t>
  </si>
  <si>
    <t>ՆԱՏ ՍՊԸ, տնօրեն</t>
  </si>
  <si>
    <t>Հակոբյան</t>
  </si>
  <si>
    <t>Վարդանեսի</t>
  </si>
  <si>
    <t>Մալխասյան</t>
  </si>
  <si>
    <t>Մյասնիկ</t>
  </si>
  <si>
    <t>Ժորայի</t>
  </si>
  <si>
    <t>AK0636423</t>
  </si>
  <si>
    <t>Ք. Երեւան, Կորյունի փ, 7-րդ շ., բն Ա</t>
  </si>
  <si>
    <t>Աբրահամյան</t>
  </si>
  <si>
    <t xml:space="preserve">Սամվել </t>
  </si>
  <si>
    <t>Միշայի</t>
  </si>
  <si>
    <t>01.06.1965</t>
  </si>
  <si>
    <t>AM0644513</t>
  </si>
  <si>
    <t>Ք. Երեւան, Վ. Դավթյան փ. Տուն 3</t>
  </si>
  <si>
    <t>Հովհաննիսյան</t>
  </si>
  <si>
    <t>Նարինե</t>
  </si>
  <si>
    <t>Արարատի</t>
  </si>
  <si>
    <t>Հակոբ</t>
  </si>
  <si>
    <t>20.11.1966</t>
  </si>
  <si>
    <t>ID003184660</t>
  </si>
  <si>
    <t>Ավագյան</t>
  </si>
  <si>
    <t>Ավետիս</t>
  </si>
  <si>
    <t>Էդուարդի</t>
  </si>
  <si>
    <t>24.09.1965</t>
  </si>
  <si>
    <t>ID001379452</t>
  </si>
  <si>
    <t>Առաջին նախագահի գրասենյակի տնօրեն</t>
  </si>
  <si>
    <t>Ավետիսյան</t>
  </si>
  <si>
    <t>Ռոլանդ</t>
  </si>
  <si>
    <t>Ավետիսի</t>
  </si>
  <si>
    <t>13.04.1951</t>
  </si>
  <si>
    <t>AM0275697</t>
  </si>
  <si>
    <t>Կոտայքի մարզ, գ. Քասախ, Ն. Ավետիսյան փ. Տուն 20</t>
  </si>
  <si>
    <t>Հայ-ռուսական համալսարան, դոցենտ</t>
  </si>
  <si>
    <t>Կարապետյան</t>
  </si>
  <si>
    <t>Վլադիմիր</t>
  </si>
  <si>
    <t>Վլադիմիրի</t>
  </si>
  <si>
    <t>05.07.1969</t>
  </si>
  <si>
    <t>AP0627267</t>
  </si>
  <si>
    <t>Ք. Երեւան, Դ. Մալյանի փող., 2շ, բն 70</t>
  </si>
  <si>
    <t>Յորդեկյան</t>
  </si>
  <si>
    <t>Մուսինյան</t>
  </si>
  <si>
    <t>Արման</t>
  </si>
  <si>
    <t>Համլետի</t>
  </si>
  <si>
    <t>Սոֆյա</t>
  </si>
  <si>
    <t>21.09.1978</t>
  </si>
  <si>
    <t>BA2137167</t>
  </si>
  <si>
    <t>Գեւորգյան</t>
  </si>
  <si>
    <t>Արեգ</t>
  </si>
  <si>
    <t>Ռուբենի</t>
  </si>
  <si>
    <t>28.07.1987</t>
  </si>
  <si>
    <t>ID001708304</t>
  </si>
  <si>
    <t>Ք. Երեւան, Արզումանյան 16/2, բն 22</t>
  </si>
  <si>
    <t>Սարգսյան</t>
  </si>
  <si>
    <t>Աշոտ</t>
  </si>
  <si>
    <t>Բագրատի</t>
  </si>
  <si>
    <t>16.01.1951</t>
  </si>
  <si>
    <t>AG0301972</t>
  </si>
  <si>
    <t>Ք. Երևան, Բաբաջանյան 10շ,բն 33</t>
  </si>
  <si>
    <t>Մատենադարանի ավագ գիտաշխատող,պատմ. Գիտ. Թեկնածու</t>
  </si>
  <si>
    <t>Մեսրոպյան</t>
  </si>
  <si>
    <t>Անահիտ</t>
  </si>
  <si>
    <t>Խաչիկի</t>
  </si>
  <si>
    <t>01.07.1951</t>
  </si>
  <si>
    <t>AM0335433</t>
  </si>
  <si>
    <t>Ք. Երևան, Կասյան փ., 10շ, բն4</t>
  </si>
  <si>
    <t>Սարգսի</t>
  </si>
  <si>
    <t>24.05.1947</t>
  </si>
  <si>
    <t>AN0398254</t>
  </si>
  <si>
    <t>Ք. Վանաձոր, Բաթումի փող. 4-րդ շ, բն 6</t>
  </si>
  <si>
    <t>Ոսկերչյան</t>
  </si>
  <si>
    <t>Գրիգոր</t>
  </si>
  <si>
    <t>Հարությունի</t>
  </si>
  <si>
    <t>անկուսակցական</t>
  </si>
  <si>
    <t>01.10.1956</t>
  </si>
  <si>
    <t>ID005731492</t>
  </si>
  <si>
    <t xml:space="preserve">Բանուչյան </t>
  </si>
  <si>
    <t>Արշակ</t>
  </si>
  <si>
    <t>Ռուբիկի</t>
  </si>
  <si>
    <t>24.12.1966</t>
  </si>
  <si>
    <t>BA2096332</t>
  </si>
  <si>
    <t>Վարդանյան</t>
  </si>
  <si>
    <t>Մերի</t>
  </si>
  <si>
    <t>10.10.1983</t>
  </si>
  <si>
    <t>ID000372466</t>
  </si>
  <si>
    <t>Վարդան</t>
  </si>
  <si>
    <t>Անդրանիկի</t>
  </si>
  <si>
    <t>09.03.1953</t>
  </si>
  <si>
    <t>AM0480329</t>
  </si>
  <si>
    <t>Ք. Աշտարակ, Նարեկացու փ. 168 տուն</t>
  </si>
  <si>
    <t>Վարուժան</t>
  </si>
  <si>
    <t>Հայկարամի</t>
  </si>
  <si>
    <t>09.01.1950</t>
  </si>
  <si>
    <t>ք. Մարտունի, Երեւանյան 55/2</t>
  </si>
  <si>
    <t>Գեղարքունիքի պետական քոլեջ, դասախոս</t>
  </si>
  <si>
    <t>Բարեղամյան</t>
  </si>
  <si>
    <t xml:space="preserve">Արամ </t>
  </si>
  <si>
    <t>Բաբկենի</t>
  </si>
  <si>
    <t>14.08.1963</t>
  </si>
  <si>
    <t>AM0392970</t>
  </si>
  <si>
    <t>Լեռնաբեկոր ՍՊԸ, տնօրեն</t>
  </si>
  <si>
    <t>Սաղաթելյան</t>
  </si>
  <si>
    <t>ՀՀ փաստաբանների պալատ, փաստաբան</t>
  </si>
  <si>
    <t>Հայկի</t>
  </si>
  <si>
    <t>AM0762426</t>
  </si>
  <si>
    <t>Ք. Վարդենիս, Վ. Համբարձումյանի փող, շ 19Ա, բն 15</t>
  </si>
  <si>
    <t>Թամազյան</t>
  </si>
  <si>
    <t>Սարգիս</t>
  </si>
  <si>
    <t>Վոլոդիայի</t>
  </si>
  <si>
    <t>09.02.1956</t>
  </si>
  <si>
    <t>AG0507366</t>
  </si>
  <si>
    <t>Ք. Երեւան, Ռուբինյանց փող, 26շ, բն 23</t>
  </si>
  <si>
    <t>Սեդրակ</t>
  </si>
  <si>
    <t>Մնացականի</t>
  </si>
  <si>
    <t>03.01.1961</t>
  </si>
  <si>
    <t>AM0281794</t>
  </si>
  <si>
    <t>Արմավիրի մարզ, գ. Արմավիր, 23փ, 3 տուն</t>
  </si>
  <si>
    <t>Մուրադ</t>
  </si>
  <si>
    <t>Հենրիկի</t>
  </si>
  <si>
    <t>26.05.1963</t>
  </si>
  <si>
    <t>AM0244440</t>
  </si>
  <si>
    <t>Շիրակի մարզ, գ. Ախուրիկ, 2-րդ փող, տուն 24</t>
  </si>
  <si>
    <t>Ալլա</t>
  </si>
  <si>
    <t>Վարդանի</t>
  </si>
  <si>
    <t>04.10.1954</t>
  </si>
  <si>
    <t>AN0462694</t>
  </si>
  <si>
    <t>Ք. Երևան, Եր. Քոչարի փող. 17շ, բն 10</t>
  </si>
  <si>
    <t>Մովսիսյան</t>
  </si>
  <si>
    <t>Գարիկ</t>
  </si>
  <si>
    <t>Սպարտակի</t>
  </si>
  <si>
    <t>06.09.1959</t>
  </si>
  <si>
    <t xml:space="preserve">AM0621952 </t>
  </si>
  <si>
    <t>Ք. Կապան, Շահումյան փ, 2շ, բն 7</t>
  </si>
  <si>
    <t>Գեւորգ</t>
  </si>
  <si>
    <t>11.03.1960</t>
  </si>
  <si>
    <t>AK0653004</t>
  </si>
  <si>
    <t>Ք. Երեւան, Դեղատան փ, 15շ, բն 3</t>
  </si>
  <si>
    <t>Աթաբեկյան</t>
  </si>
  <si>
    <t>Արթուր</t>
  </si>
  <si>
    <t>27.07.1963</t>
  </si>
  <si>
    <t>AN0399803</t>
  </si>
  <si>
    <t>Ք. Իջեւան, Նալբանդյան նրբ1, տուն 1</t>
  </si>
  <si>
    <t xml:space="preserve">Կետիկյան </t>
  </si>
  <si>
    <t>Արմինե</t>
  </si>
  <si>
    <t>Ժիրայրի</t>
  </si>
  <si>
    <t>17.04.1962</t>
  </si>
  <si>
    <t>ID004408498</t>
  </si>
  <si>
    <t>05.05.1954</t>
  </si>
  <si>
    <t>AH0344148</t>
  </si>
  <si>
    <t>Ք. Երեւան, Նորք, 119տուն</t>
  </si>
  <si>
    <t>Ներսիսյան</t>
  </si>
  <si>
    <t>Ալբերտ</t>
  </si>
  <si>
    <t>07.01.1981</t>
  </si>
  <si>
    <t>AH0657449</t>
  </si>
  <si>
    <t>Ք. Երեւան, Կիեւյան 18, բն 17</t>
  </si>
  <si>
    <t>Անի</t>
  </si>
  <si>
    <t>31.08.1988</t>
  </si>
  <si>
    <t>AG0473389</t>
  </si>
  <si>
    <t>Ք. Երեւան, Խաղաղ Դոնի 27, բն 27</t>
  </si>
  <si>
    <t>լրագրող</t>
  </si>
  <si>
    <t>Զորյան</t>
  </si>
  <si>
    <t>Շալիկո</t>
  </si>
  <si>
    <t>Հմայակի</t>
  </si>
  <si>
    <t>14.10.1942</t>
  </si>
  <si>
    <t>AN0370014</t>
  </si>
  <si>
    <t>Շիրակի մարզ, գ. Աշոցք, 3-րդ թաղ, 2-րդ փող, 2 շ, բն 4</t>
  </si>
  <si>
    <t>Փոկաս ՍՊԸ, հաշվապահ</t>
  </si>
  <si>
    <t>Ուռուսյան</t>
  </si>
  <si>
    <t>Փայլակ</t>
  </si>
  <si>
    <t>Սանդրոյի</t>
  </si>
  <si>
    <t>15.02.1956</t>
  </si>
  <si>
    <t>ID007479488</t>
  </si>
  <si>
    <t>Անդրեասյան</t>
  </si>
  <si>
    <t>Բագրատ</t>
  </si>
  <si>
    <t>Գառնիկի</t>
  </si>
  <si>
    <t>AM0405049</t>
  </si>
  <si>
    <t>16.05.1958</t>
  </si>
  <si>
    <t>ՀՀ ԱԺ փորձագետ</t>
  </si>
  <si>
    <t>Ղուկասյան</t>
  </si>
  <si>
    <t>Գեւորգի</t>
  </si>
  <si>
    <t>AN0487844</t>
  </si>
  <si>
    <t>15.09.1961</t>
  </si>
  <si>
    <t>Ք. Գյումրի, Անի թաղ, 13փ, 9շ, բն 18</t>
  </si>
  <si>
    <t>Մարտիրոսյան</t>
  </si>
  <si>
    <t>Միքայել</t>
  </si>
  <si>
    <t>Երջանիկի</t>
  </si>
  <si>
    <t>18.01.1961</t>
  </si>
  <si>
    <t>AK0574895</t>
  </si>
  <si>
    <t>Ք. Երեւան, Դավթաշենի 6-րդ փող, 12 տուն</t>
  </si>
  <si>
    <t>ՀՊՄՀ, Դոցենտ</t>
  </si>
  <si>
    <t>Կամո</t>
  </si>
  <si>
    <t>Մեխակի</t>
  </si>
  <si>
    <t>10.02.1960</t>
  </si>
  <si>
    <t>AN0305972</t>
  </si>
  <si>
    <t>Ք. Սեւան, Աբովյան 3շ, բն 22</t>
  </si>
  <si>
    <t>Տոնական</t>
  </si>
  <si>
    <t>20.02.1949</t>
  </si>
  <si>
    <t>AN0454024</t>
  </si>
  <si>
    <t>Արմավիրի մարզ, գ. Քարակերտ, Կամոյի փող, տուն 3</t>
  </si>
  <si>
    <t>գյուղատնտես</t>
  </si>
  <si>
    <t>Ալեքսանյան</t>
  </si>
  <si>
    <t>Ժասմենա</t>
  </si>
  <si>
    <t>Սուրենի</t>
  </si>
  <si>
    <t>05.10.1953</t>
  </si>
  <si>
    <t>AK0638849</t>
  </si>
  <si>
    <t>Ք. Երեւան, Արամ Խաչատրյան 10/2 տուն</t>
  </si>
  <si>
    <t>Ֆարմեքս ՍՊԸ, գլխավոր հաշվապահ</t>
  </si>
  <si>
    <t>Աշոտի</t>
  </si>
  <si>
    <t>ուսանող</t>
  </si>
  <si>
    <t>Արմեն</t>
  </si>
  <si>
    <t>09.04.1971</t>
  </si>
  <si>
    <t>AM0542945</t>
  </si>
  <si>
    <t>Ք. Երեւան, Նորքի 9 զ. 6 շ, բն 93</t>
  </si>
  <si>
    <t>Անտարես ՍՊԸ, գործադիր մարմնի ղեկավար</t>
  </si>
  <si>
    <t>Ամյան</t>
  </si>
  <si>
    <t>Սերգեյ</t>
  </si>
  <si>
    <t>Կարապետի</t>
  </si>
  <si>
    <t>13.02.1945</t>
  </si>
  <si>
    <t>AM0415752</t>
  </si>
  <si>
    <t>Ք. Երեւան, Մոլդլովական փող, 1-ին շենք, բն 120</t>
  </si>
  <si>
    <t>թոշակառու</t>
  </si>
  <si>
    <t>Թորոսյան</t>
  </si>
  <si>
    <t>Նունե</t>
  </si>
  <si>
    <t>Ջիմի</t>
  </si>
  <si>
    <t>AK0532429</t>
  </si>
  <si>
    <t>Միրումյան</t>
  </si>
  <si>
    <t>Վիկտոր</t>
  </si>
  <si>
    <t>Նիկոլայի</t>
  </si>
  <si>
    <t>24.10.1955</t>
  </si>
  <si>
    <t>AG0651129</t>
  </si>
  <si>
    <t>Ք. Հրազդան, Կենտրոն թաղ, շենք 10, բն 20</t>
  </si>
  <si>
    <t>Վիամիր գրատուն ՍՊԸ, փոխտնօրեն</t>
  </si>
  <si>
    <t>Նալբանդյան</t>
  </si>
  <si>
    <t>Արտակ</t>
  </si>
  <si>
    <t>Ահարոնի</t>
  </si>
  <si>
    <t>19.01.1991</t>
  </si>
  <si>
    <t>AH0387039</t>
  </si>
  <si>
    <t>Մարտունի, գ. Գեղհովիտ, 5-րդ փող, տուն 29</t>
  </si>
  <si>
    <t>16.11.1978</t>
  </si>
  <si>
    <t>AK0337913</t>
  </si>
  <si>
    <t>Ք. Աշտարակ, Գիտավան ֆհք, 1 շ, բն 6</t>
  </si>
  <si>
    <t>Սերգեյի</t>
  </si>
  <si>
    <t>13.03.1972</t>
  </si>
  <si>
    <t>AM0918567</t>
  </si>
  <si>
    <t>Ք. Էջմիածին, Օրջոնիկիձեի փ տ 1ա</t>
  </si>
  <si>
    <t>Մանվելյան</t>
  </si>
  <si>
    <t>Նաիրի</t>
  </si>
  <si>
    <t>Մելքոնի</t>
  </si>
  <si>
    <t>30.10.1955</t>
  </si>
  <si>
    <t>AM0408291</t>
  </si>
  <si>
    <t>Զազյան</t>
  </si>
  <si>
    <t>Սոս</t>
  </si>
  <si>
    <t>Նիկողոսի</t>
  </si>
  <si>
    <t>14.11.1957</t>
  </si>
  <si>
    <t>AK0249190</t>
  </si>
  <si>
    <t>Արարատի մարզ, գ. Ջրաշեն</t>
  </si>
  <si>
    <t>Կարաբեկյան</t>
  </si>
  <si>
    <t>Բորիսի</t>
  </si>
  <si>
    <t>13.04.1958</t>
  </si>
  <si>
    <t>ID001512094</t>
  </si>
  <si>
    <t>ԵՊՀ, դոցենտ</t>
  </si>
  <si>
    <t>Դավթյան</t>
  </si>
  <si>
    <t>Էմմա</t>
  </si>
  <si>
    <t>20.08.1957</t>
  </si>
  <si>
    <t>AM0344852</t>
  </si>
  <si>
    <t>Ք. Երեւան, Ս. Տարոնցի փ, 7շ, բն 35</t>
  </si>
  <si>
    <t>Պասկեւիչյան</t>
  </si>
  <si>
    <t>Տիգրան</t>
  </si>
  <si>
    <t>21.02.1965</t>
  </si>
  <si>
    <t>ID002824910</t>
  </si>
  <si>
    <t>Վերսուս ՍՊԸ, Խմբագիր</t>
  </si>
  <si>
    <t>Քոսակյան</t>
  </si>
  <si>
    <t>Արկադիի</t>
  </si>
  <si>
    <t>24.12.1962</t>
  </si>
  <si>
    <t>AM0596258</t>
  </si>
  <si>
    <t>Ք. Երեւան, Գ. Մահարու փ, 39շ, բն փ</t>
  </si>
  <si>
    <t xml:space="preserve">Բեյբության </t>
  </si>
  <si>
    <t>Մնացական</t>
  </si>
  <si>
    <t>Օնիկի</t>
  </si>
  <si>
    <t>16.03.1951</t>
  </si>
  <si>
    <t>AM0548706</t>
  </si>
  <si>
    <t>Կոտայքի մարզ, Ք. Եղվարդ, Երեւանյան փ, 7շ, բն 9</t>
  </si>
  <si>
    <t>Գ/Կ տուն Շահնազարյան ՍՊԸ, էլեկտրիկ</t>
  </si>
  <si>
    <t>Վերոնիկա</t>
  </si>
  <si>
    <t>24.07.1967</t>
  </si>
  <si>
    <t>AF0435263</t>
  </si>
  <si>
    <t>Ք. Վանաձոր, Տարնի 4-րդ շենք, 36-1</t>
  </si>
  <si>
    <t>Շավեշյան</t>
  </si>
  <si>
    <t>Ժարեզի</t>
  </si>
  <si>
    <t>19.01.1967</t>
  </si>
  <si>
    <t>AM0533061</t>
  </si>
  <si>
    <t>Ք. Երեւան, Նորք փողոց, 45 տուն</t>
  </si>
  <si>
    <t>Անհատ Ձեռներեց</t>
  </si>
  <si>
    <t>Վահրադյան</t>
  </si>
  <si>
    <t>Վելիխանի</t>
  </si>
  <si>
    <t>05.10.1961</t>
  </si>
  <si>
    <t>AM0434331</t>
  </si>
  <si>
    <t>Շիրակի մարզ, գ. Կարմրաքար, 1/1փ, տ6</t>
  </si>
  <si>
    <t>Ավետիկ</t>
  </si>
  <si>
    <t>Քաջիկի</t>
  </si>
  <si>
    <t>11.07.1949</t>
  </si>
  <si>
    <t>AK0638044</t>
  </si>
  <si>
    <t>Ք. Եղեգնաձոր, Թումանյան փող. Տուն 18</t>
  </si>
  <si>
    <t>Եղեգհէկ ՍՊԸ, հերթափոխի պետ</t>
  </si>
  <si>
    <t>Կարինե</t>
  </si>
  <si>
    <t>Գյամջյան</t>
  </si>
  <si>
    <t>Հարություն</t>
  </si>
  <si>
    <t>06.04.1969</t>
  </si>
  <si>
    <t>AM0907276</t>
  </si>
  <si>
    <t>Ք. Երեւան, Հանրապետության փող, 71շ, բն 36</t>
  </si>
  <si>
    <t>Մերուժան</t>
  </si>
  <si>
    <t>Վազգենի</t>
  </si>
  <si>
    <t>24.08.1955</t>
  </si>
  <si>
    <t>AM0578292</t>
  </si>
  <si>
    <t>Ք. Մեծամոր, 2-րդ թաղ, 1շ, բն 28</t>
  </si>
  <si>
    <t>Ադամյան</t>
  </si>
  <si>
    <t>Կարեն</t>
  </si>
  <si>
    <t>Վարշամի</t>
  </si>
  <si>
    <t>09.07.1962</t>
  </si>
  <si>
    <t>AK0481172</t>
  </si>
  <si>
    <t>Ք. Վանաձոր, Տիգրան Մեծի 11/4</t>
  </si>
  <si>
    <t>Լոռի մեդ ՍՊԸ, տնօրեն</t>
  </si>
  <si>
    <t>Ջուլհակյան</t>
  </si>
  <si>
    <t>Իշխանի</t>
  </si>
  <si>
    <t>27.02.1966</t>
  </si>
  <si>
    <t>AF0650777</t>
  </si>
  <si>
    <t>Ք. Բերդ, Նահապետի 45</t>
  </si>
  <si>
    <t>Բերդի թ. 3դպ. Ուսուցչուհի</t>
  </si>
  <si>
    <t>Արտյոմ</t>
  </si>
  <si>
    <t>Ազատի</t>
  </si>
  <si>
    <t>10.07.1989</t>
  </si>
  <si>
    <t>ID004395810</t>
  </si>
  <si>
    <t>ԱՁ Արտյոմ Հակոբյան, տնօրեն</t>
  </si>
  <si>
    <t>Խանաղյան</t>
  </si>
  <si>
    <t>Վասիլ</t>
  </si>
  <si>
    <t>Պետրոսի</t>
  </si>
  <si>
    <t>08.07.1954</t>
  </si>
  <si>
    <t>ID007846132</t>
  </si>
  <si>
    <t>Արմենակի</t>
  </si>
  <si>
    <t>23.02.1958</t>
  </si>
  <si>
    <t>AH0383193</t>
  </si>
  <si>
    <t>Ք. Եղեգնաձոր, Սեւակի փող, 4շ, բն 8</t>
  </si>
  <si>
    <t>Մեխակյան</t>
  </si>
  <si>
    <t>Եպրաքսյա</t>
  </si>
  <si>
    <t>Շալիկոյի</t>
  </si>
  <si>
    <t>05.08.1971</t>
  </si>
  <si>
    <t>AN0256003</t>
  </si>
  <si>
    <t>ք. Գյումրի, Ա. Խաչատրյան, 31շ, բն 70</t>
  </si>
  <si>
    <t>Շրջապատ շաբաթաթերթ, գլխավոր խմբագիր</t>
  </si>
  <si>
    <t xml:space="preserve">Գալստյան </t>
  </si>
  <si>
    <t>Արտաշես</t>
  </si>
  <si>
    <t>Բաբայան</t>
  </si>
  <si>
    <t>Գեղամ</t>
  </si>
  <si>
    <t>Դալլաքյան</t>
  </si>
  <si>
    <t>Լիա</t>
  </si>
  <si>
    <t>Պառավյան</t>
  </si>
  <si>
    <t>Հովիկ</t>
  </si>
  <si>
    <t xml:space="preserve">Մարտիրոսյան </t>
  </si>
  <si>
    <t>Խաչիկ</t>
  </si>
  <si>
    <t>Հարությունյան</t>
  </si>
  <si>
    <t>Մանուկ</t>
  </si>
  <si>
    <t xml:space="preserve">Խոսրովյան </t>
  </si>
  <si>
    <t>Քաղցրիկ</t>
  </si>
  <si>
    <t>Պողոս</t>
  </si>
  <si>
    <t>Հովակիմյան</t>
  </si>
  <si>
    <t>Միսակ</t>
  </si>
  <si>
    <t>Ասատրյան</t>
  </si>
  <si>
    <t>Գևորգ</t>
  </si>
  <si>
    <t>Եթիմյան</t>
  </si>
  <si>
    <t>Հովհաննես</t>
  </si>
  <si>
    <t>Ժամակոչյան</t>
  </si>
  <si>
    <t>Ժաննա</t>
  </si>
  <si>
    <t>Ալիխանյան</t>
  </si>
  <si>
    <t>Քալանթարյան</t>
  </si>
  <si>
    <t>Գասպարյան</t>
  </si>
  <si>
    <t>Սերոբ</t>
  </si>
  <si>
    <t>Ոսկանյան</t>
  </si>
  <si>
    <t>Ռոմիկ</t>
  </si>
  <si>
    <t>Պետրոսյան</t>
  </si>
  <si>
    <t>Մարինե</t>
  </si>
  <si>
    <t>Քարամյան</t>
  </si>
  <si>
    <t>Մարիկյան</t>
  </si>
  <si>
    <t>Մանուչարյան</t>
  </si>
  <si>
    <t>Մանե</t>
  </si>
  <si>
    <t>Ահմեդով</t>
  </si>
  <si>
    <t>Ռոման</t>
  </si>
  <si>
    <t>Բլեյան</t>
  </si>
  <si>
    <t>Հայկ</t>
  </si>
  <si>
    <t>Գոհար</t>
  </si>
  <si>
    <t>Քոչարյան</t>
  </si>
  <si>
    <t>Թոքմաջյան</t>
  </si>
  <si>
    <t>Վահրամ</t>
  </si>
  <si>
    <t>Անուշ</t>
  </si>
  <si>
    <t>Նավասարդյան</t>
  </si>
  <si>
    <t>Բեյլերյան</t>
  </si>
  <si>
    <t>Նարեկ</t>
  </si>
  <si>
    <t>Գուրգեն</t>
  </si>
  <si>
    <t>Նասիբյան</t>
  </si>
  <si>
    <t>Շուշան</t>
  </si>
  <si>
    <t>Ստեփանյան</t>
  </si>
  <si>
    <t>Զարինե</t>
  </si>
  <si>
    <t>Բարսեղյան</t>
  </si>
  <si>
    <t>Վարդուհի</t>
  </si>
  <si>
    <t>Մուրադյան</t>
  </si>
  <si>
    <t>Նարե</t>
  </si>
  <si>
    <t>Աղեկյան</t>
  </si>
  <si>
    <t>Աստղիկ</t>
  </si>
  <si>
    <t>Ղազարյան</t>
  </si>
  <si>
    <t>Յուղաբեր</t>
  </si>
  <si>
    <t>Մացակյան</t>
  </si>
  <si>
    <t>Նինել</t>
  </si>
  <si>
    <t>Տաթևիկ</t>
  </si>
  <si>
    <t>Մարալ</t>
  </si>
  <si>
    <t>Լարիսա</t>
  </si>
  <si>
    <t>Ռազմիկի</t>
  </si>
  <si>
    <t>02.01.1961</t>
  </si>
  <si>
    <t>AG0425140</t>
  </si>
  <si>
    <t>Ք. Սեւան, Չարենցի փող, տուն 166</t>
  </si>
  <si>
    <t>Մուխսիի</t>
  </si>
  <si>
    <t>15.01.1948</t>
  </si>
  <si>
    <t>AK0203101</t>
  </si>
  <si>
    <t>Ք. Եղեգնաձոր, Շահումյան փ, 15շ, բն 4</t>
  </si>
  <si>
    <t>Վայքի բուժ միավորում ԲԿ, գլխավոր բժշկի տեղակալ</t>
  </si>
  <si>
    <t>Պավլիկի</t>
  </si>
  <si>
    <t>27.12.1956</t>
  </si>
  <si>
    <t>AK0510465</t>
  </si>
  <si>
    <t xml:space="preserve">Ք. Երեւան, Ֆիզկուլտուրնիկների փող.38 տուն </t>
  </si>
  <si>
    <t>29.08.1987</t>
  </si>
  <si>
    <t>ID004755716</t>
  </si>
  <si>
    <t>Հայկազի</t>
  </si>
  <si>
    <t>29.03.1956</t>
  </si>
  <si>
    <t>AM0227547</t>
  </si>
  <si>
    <t>Ք. Երեւան, Լվովյան 3-րդ շ, բն 18</t>
  </si>
  <si>
    <t>Հոսք ՍՊԸ, տնօրեն</t>
  </si>
  <si>
    <t>Ռաֆիկի</t>
  </si>
  <si>
    <t>16.03.1962</t>
  </si>
  <si>
    <t>ID008525776</t>
  </si>
  <si>
    <t>ID002075422</t>
  </si>
  <si>
    <t>Հայ-ֆրանսիական բարեկամության այգի, պահակ</t>
  </si>
  <si>
    <t>10.04.1949</t>
  </si>
  <si>
    <t>AG0439726</t>
  </si>
  <si>
    <t>ք. Երեւան, Եղ. Թադեւոսյան 12/6շ, 25 բն</t>
  </si>
  <si>
    <t>Շավարշի</t>
  </si>
  <si>
    <t>02.09.1966</t>
  </si>
  <si>
    <t>AH0633855</t>
  </si>
  <si>
    <t>ք. Արմավիր, Ջիվանու փ, 12</t>
  </si>
  <si>
    <t>Սամվելի</t>
  </si>
  <si>
    <t>07.05.1968</t>
  </si>
  <si>
    <t>AM0520028</t>
  </si>
  <si>
    <t>Լոռու մարզ, գ. Շիրակամուտ, տնակ 7</t>
  </si>
  <si>
    <t>Վանիկի</t>
  </si>
  <si>
    <t>08.08.1963</t>
  </si>
  <si>
    <t>AM0339167</t>
  </si>
  <si>
    <t>Ք. Երեւան, Կոմիտասի պող, 7/1շ, 18 բն</t>
  </si>
  <si>
    <t>ԵԹԿՊԻ, վարորդ</t>
  </si>
  <si>
    <t>18.10.1955</t>
  </si>
  <si>
    <t>AK0674500</t>
  </si>
  <si>
    <t>Ք. Վանաձոր, Մոսկովյան 52/2, 39,41 բն</t>
  </si>
  <si>
    <t>29.06.1969</t>
  </si>
  <si>
    <t>AK0586134</t>
  </si>
  <si>
    <t>Արագածոտնի մարզ, գ. Ն. Բազմաբերդ, 13փ, տուն 3</t>
  </si>
  <si>
    <t>Ալեքսանի</t>
  </si>
  <si>
    <t>19.08.1950</t>
  </si>
  <si>
    <t>AM0223147</t>
  </si>
  <si>
    <t>Ք. Գյումրի, Շիրակշին 3-րդ բան, 7շ, բն 1</t>
  </si>
  <si>
    <t>Մաթեւոսի</t>
  </si>
  <si>
    <t>01.05.1955</t>
  </si>
  <si>
    <t>AM0397282</t>
  </si>
  <si>
    <t>Արարատի մարզ, Քաղցրաշեն</t>
  </si>
  <si>
    <t>Մարտունու</t>
  </si>
  <si>
    <t>23.08.1963</t>
  </si>
  <si>
    <t>ID000012013</t>
  </si>
  <si>
    <t>Օյունջյան վարժարան, պահակ</t>
  </si>
  <si>
    <t>28.03.1952</t>
  </si>
  <si>
    <t>AP0542184</t>
  </si>
  <si>
    <t>Ք. Երեւան, Ֆրունզեի փող. 6/8շ, բն 22</t>
  </si>
  <si>
    <t>Արշալույսի</t>
  </si>
  <si>
    <t>15.03.1949</t>
  </si>
  <si>
    <t>AM0532981</t>
  </si>
  <si>
    <t>Ք. Վանաձոր, Լանջային 4-րդ տուն</t>
  </si>
  <si>
    <t>Սաշայի</t>
  </si>
  <si>
    <t>02.03.1970</t>
  </si>
  <si>
    <t>AP0593183</t>
  </si>
  <si>
    <t>Ք. Երեւան, Կոնդի փ.տ.97</t>
  </si>
  <si>
    <t>18.06.1953</t>
  </si>
  <si>
    <t>AH0461384</t>
  </si>
  <si>
    <t>Ամասիա, գ. Ամասիա 26 փ. 39շ. 1բն.</t>
  </si>
  <si>
    <t>AG0327125</t>
  </si>
  <si>
    <t>Ք. Արտաշատ, Կիրովի փ.12/20ա</t>
  </si>
  <si>
    <t>«Վատռա» ՍՊԸ, տնօրեն</t>
  </si>
  <si>
    <t>24.07.1971</t>
  </si>
  <si>
    <t>AM0348544</t>
  </si>
  <si>
    <t>Ք. Հրազդան, Մ.Ավետիսյան փ. տուն 53</t>
  </si>
  <si>
    <r>
      <rPr>
        <sz val="10"/>
        <rFont val="Calibri"/>
        <family val="2"/>
      </rPr>
      <t>«</t>
    </r>
    <r>
      <rPr>
        <sz val="10"/>
        <rFont val="GHEA Grapalat"/>
        <family val="3"/>
      </rPr>
      <t>Քաղսի ԱԱՊԿ</t>
    </r>
    <r>
      <rPr>
        <sz val="10"/>
        <rFont val="Calibri"/>
        <family val="2"/>
      </rPr>
      <t>»</t>
    </r>
    <r>
      <rPr>
        <sz val="10"/>
        <rFont val="GHEA Grapalat"/>
        <family val="3"/>
      </rPr>
      <t xml:space="preserve"> ՊՈԱԿ, տնօրեն</t>
    </r>
  </si>
  <si>
    <t>22.09.1991</t>
  </si>
  <si>
    <t>ID003979226</t>
  </si>
  <si>
    <t>17.07.1976</t>
  </si>
  <si>
    <t>AP0474393</t>
  </si>
  <si>
    <t>Մարտունի, գ. Երանոս 2փ. 1-ին նրբ. տուն 2</t>
  </si>
  <si>
    <t>26.11.1957</t>
  </si>
  <si>
    <t>AM0299510</t>
  </si>
  <si>
    <t>Լոռու մարզ, գ. Գյուլագարակ</t>
  </si>
  <si>
    <t>Էլիզբարի</t>
  </si>
  <si>
    <t>02.05.1987</t>
  </si>
  <si>
    <t>AG0344006</t>
  </si>
  <si>
    <t>Ք. Իջեւան, Ասլանյան 2, նրբ, տուն 1</t>
  </si>
  <si>
    <t>Ավդլբարիի</t>
  </si>
  <si>
    <t>16.09.1989</t>
  </si>
  <si>
    <t>AH0214868</t>
  </si>
  <si>
    <t>Կոտայքի մ., գ. Հատիս, 1փ. Տուն 8</t>
  </si>
  <si>
    <t>Միրզոյի</t>
  </si>
  <si>
    <t>03.11.1962</t>
  </si>
  <si>
    <t>AM0611732</t>
  </si>
  <si>
    <t>Բալաբեկի</t>
  </si>
  <si>
    <t>03.01.1947</t>
  </si>
  <si>
    <t>AM0836155</t>
  </si>
  <si>
    <t>Ք. Երեւան, Բագրատունյաց փ. շ. 11ա, բն 16</t>
  </si>
  <si>
    <t>Մելսիկի</t>
  </si>
  <si>
    <t>25.02.1977</t>
  </si>
  <si>
    <t>AN0519090</t>
  </si>
  <si>
    <t>Մասիս, գ. Հայանիստ 22 փ. տուն 18</t>
  </si>
  <si>
    <t>16.05.1985</t>
  </si>
  <si>
    <t>Ք. Գյումրի, Աբովյան փ. 4/76</t>
  </si>
  <si>
    <t>Ռոբերտի</t>
  </si>
  <si>
    <t>23.05.1958</t>
  </si>
  <si>
    <t>AN0433928</t>
  </si>
  <si>
    <t>AN0699500</t>
  </si>
  <si>
    <t>Ք. Վանաձոր Նարեկացի 5 տուն</t>
  </si>
  <si>
    <t>Լիպարիտի</t>
  </si>
  <si>
    <t>09.02.1959</t>
  </si>
  <si>
    <t>AM0425577</t>
  </si>
  <si>
    <t>Ք. Երեւան, Կարապետյան փ. տուն 45</t>
  </si>
  <si>
    <t>«Ռինոս» ՍՊԸ, վարսահարդար</t>
  </si>
  <si>
    <t>Գերասիմի</t>
  </si>
  <si>
    <t>12.07.1956</t>
  </si>
  <si>
    <t>AG0317077</t>
  </si>
  <si>
    <t>Ք. Արմավիր, Նորապատ 12փ. տուն 2</t>
  </si>
  <si>
    <t>Միխայիլի</t>
  </si>
  <si>
    <t>02.03.1980</t>
  </si>
  <si>
    <t>AM0326057</t>
  </si>
  <si>
    <t>Ք. Երեւան, Կոմիտասի պ. շենք 30, բն 34</t>
  </si>
  <si>
    <t>Համբարձումի</t>
  </si>
  <si>
    <t>Ստյոպայի</t>
  </si>
  <si>
    <t>22.10.1985</t>
  </si>
  <si>
    <t>AP0629724</t>
  </si>
  <si>
    <t>Ք. Գյումրի Շահումյանի փ. տ. 144</t>
  </si>
  <si>
    <t>Մասիսի</t>
  </si>
  <si>
    <t>15.10.1986</t>
  </si>
  <si>
    <t>ID003782919</t>
  </si>
  <si>
    <t>Հայ Ազգային կոնգրես</t>
  </si>
  <si>
    <t>08.04.1962</t>
  </si>
  <si>
    <t>AM0864719</t>
  </si>
  <si>
    <t>Կոտայքի մարզ, գ. Հացավան փ.5 տուն 17</t>
  </si>
  <si>
    <t>«Հացավանի ԲՄՀ» վարիչ</t>
  </si>
  <si>
    <t>Լյուդվիգի</t>
  </si>
  <si>
    <t>11.08.1973</t>
  </si>
  <si>
    <t>AM0207226</t>
  </si>
  <si>
    <t>Ք. Երեւան, Շերամի փ. 27 բն. 33</t>
  </si>
  <si>
    <t>13.11.1965</t>
  </si>
  <si>
    <t>ID003306941</t>
  </si>
  <si>
    <t>Զավենի</t>
  </si>
  <si>
    <t>16.08.1961</t>
  </si>
  <si>
    <t>AH0523181</t>
  </si>
  <si>
    <t>Մասիս, գ. Մարմարաշեն փ.9 տուն 25</t>
  </si>
  <si>
    <t>Լենդրուշի</t>
  </si>
  <si>
    <t>16.01.1968</t>
  </si>
  <si>
    <t>AM0247662</t>
  </si>
  <si>
    <t>Ք. Երեւան Վ. Շենգավիթ փ. 10 շենք 2 բն44</t>
  </si>
  <si>
    <t>06.03.1950</t>
  </si>
  <si>
    <t>AH0593245</t>
  </si>
  <si>
    <t>Ք. Գյումրի Կ. Հալաբյան շ.5/2 բն.5</t>
  </si>
  <si>
    <t>12.09.1957</t>
  </si>
  <si>
    <t>AK0428173</t>
  </si>
  <si>
    <t>Լոռու մարզ, գ. Քարկոփ փ.1 բարաք 9/3</t>
  </si>
  <si>
    <t>10.10.1954</t>
  </si>
  <si>
    <t>AM0445875</t>
  </si>
  <si>
    <t>Ք. Երեւան, Ռուբինյանց փող, 23/1շ, բն 11</t>
  </si>
  <si>
    <t>Ք. Երեւան, Բագրատունյանց 15, բն 18</t>
  </si>
  <si>
    <t>Գեղարքունիքի մարզ, գ. Գեղահովիտ</t>
  </si>
  <si>
    <t>Ք. Երեւան, Ծերենցի 7, բն 48</t>
  </si>
  <si>
    <t>Մուսախանյան</t>
  </si>
  <si>
    <t>31.03.1992</t>
  </si>
  <si>
    <t>AH0579019</t>
  </si>
  <si>
    <t>Ք. Երեւան, Թւմանյան փ. 11ա շենք, բն 17</t>
  </si>
  <si>
    <t>Զաքարի</t>
  </si>
  <si>
    <t>22.07.1972</t>
  </si>
  <si>
    <t>ID005499272</t>
  </si>
  <si>
    <t>Ք. Երեւան, Մխիթար Սեբաստացի 20շ, բն 20</t>
  </si>
  <si>
    <t>Արամայիսի</t>
  </si>
  <si>
    <t>05.03.1968</t>
  </si>
  <si>
    <t>AM0685587</t>
  </si>
  <si>
    <t>Ք. Երեւան, Արգիշտիի փ, 17շ, բն 31</t>
  </si>
  <si>
    <t>06.05.1990</t>
  </si>
  <si>
    <t>AH0344918</t>
  </si>
  <si>
    <t>Ք. Նոյեմբերյան, Կարախանյան 18</t>
  </si>
  <si>
    <t>Արեգակ ստոմատոլոգիական կլինիկա, բժիշկ-ստոմատոլոգ</t>
  </si>
  <si>
    <t>06.06.1961</t>
  </si>
  <si>
    <t>ID000720284</t>
  </si>
  <si>
    <t>Երեւանի թիվ 161 դպրոց, ուսուցչուհի</t>
  </si>
  <si>
    <t>AM0530448</t>
  </si>
  <si>
    <t>22.04.1959</t>
  </si>
  <si>
    <t>AK0441801</t>
  </si>
  <si>
    <t>Ք. Երեւան, Սպանդարյան 3, բն 3</t>
  </si>
  <si>
    <t>Ք. Երեւան, Քչարյան փ, 8շ, բն 56/57</t>
  </si>
  <si>
    <t>Ք. Աբովյան, Սարալանջի փող, 30շ, բն 12</t>
  </si>
  <si>
    <t>Ք. Երեւան, Ֆրունզեի 4/1, բն 18</t>
  </si>
  <si>
    <t>Արագածոտնի մարզ, գ. Քուչակ, 4-րդ փող, տուն 18</t>
  </si>
  <si>
    <t>Ք. Երեւան, Սարյան 40</t>
  </si>
  <si>
    <t>Ք. Գորիս, Օրելյանների 24</t>
  </si>
  <si>
    <t>BA2421402</t>
  </si>
  <si>
    <t>Ք. Երեւան, Տարոնցի 7/2, բն 13</t>
  </si>
  <si>
    <t>Ք. Երեւան, Դավթիաշեն 4-րդ թաղ, 41շ, բն 52</t>
  </si>
  <si>
    <t>Ք. Գյումրի, Շիրակացի 13/21 տուն</t>
  </si>
  <si>
    <t>Արարատի մարզ, գ. Դաշտավան, Տավուշի փող, 4 տուն</t>
  </si>
  <si>
    <t>Ք. Երեւան, Վաղարշյան 14, բն 7</t>
  </si>
  <si>
    <t>Կոտայքի մարզ, գ. Հատիս, 4-րդ փող, տուն 3</t>
  </si>
  <si>
    <t>Ք. Գյումրի, Տրդատ ճարտարապետի փող, 5/1շ, բն 1</t>
  </si>
  <si>
    <t>Ք. Գյումրի, Ղորղանյան փ, 146 տուն</t>
  </si>
  <si>
    <t>Ք. Երեւան, Կորյունի 7/1, բն 34</t>
  </si>
  <si>
    <t>Ք. Երեւան, Դավիթաշեն 4-րդ թաղ, 8-րդ շենք, բն 30</t>
  </si>
  <si>
    <t>22.04.1960</t>
  </si>
  <si>
    <t>AH0318725</t>
  </si>
  <si>
    <t>Ք. Երեւան, Քանաքեռ 1 փող, 1նրբ, 37/1 տուն</t>
  </si>
  <si>
    <t>Մկրտչյան</t>
  </si>
  <si>
    <t>Ղուկաս</t>
  </si>
  <si>
    <t>Միսակի</t>
  </si>
  <si>
    <t>AM0471885</t>
  </si>
  <si>
    <t>Արագածոտնի մարզ,  գ. Արայի, 3փ, 4տ</t>
  </si>
  <si>
    <t>Վասիլի</t>
  </si>
  <si>
    <t>11.03.1955</t>
  </si>
  <si>
    <t>30.07.1982</t>
  </si>
  <si>
    <t>ID007290539</t>
  </si>
  <si>
    <t>Արարտի մարզ, գյուղ Դաշտավան, Տավուշի փող, 4 տուն</t>
  </si>
  <si>
    <t>Աքիլեսի</t>
  </si>
  <si>
    <t xml:space="preserve">Արագածոտնի մարզ, գ. Ուջան, Անդրանիկի 4, 11տ </t>
  </si>
  <si>
    <t>Նուռիջանի</t>
  </si>
  <si>
    <t>11.07.1958</t>
  </si>
  <si>
    <t>Ք.Երևան,Զավարյան փ., տուն 86</t>
  </si>
  <si>
    <t>Ք.Երևան,Արաբկիր 37 1ա,բն. 31</t>
  </si>
  <si>
    <t>Ք. Երևան, Կոմիտաս 5/1, բն. 48</t>
  </si>
  <si>
    <t>Ք. Երևան, Արարատյան 1-ին զ., 15շ., 11բն/</t>
  </si>
  <si>
    <t>22.03.1989</t>
  </si>
  <si>
    <t>31.01.1991</t>
  </si>
  <si>
    <t>AK0477105</t>
  </si>
  <si>
    <t>Հայ Ազգային Կոնգրես կուսակցության նախագահ</t>
  </si>
  <si>
    <t>Ք. Երեւան, Զարուբյան 10/1, բն 12</t>
  </si>
  <si>
    <t>Ք. Երեւան, Անդրանիկի փ, 112շ, բն 14</t>
  </si>
  <si>
    <t>Սյունիքի մարզ, գ. Կարճեւան, 2 փող, 15 տուն</t>
  </si>
  <si>
    <t>Արմենիա հանրապետական Բ/Կ, գլխավոր տնօրեն</t>
  </si>
  <si>
    <t>Առաջին նախագահի գրասենյակի հասարակայնության հետ կապերի պատասխանատու</t>
  </si>
  <si>
    <t>ԵՊՀ, դասախոս</t>
  </si>
  <si>
    <t>Ք. Հրազդան, Սպանդարյան փող, 6շ, բն 19,20</t>
  </si>
  <si>
    <t>Վոլոդյա</t>
  </si>
  <si>
    <t>Կլիմատ Կոնտրոլ ՍՊԸ, ավագ ինժեներ</t>
  </si>
  <si>
    <t>ՀՀ ԳԱԱ ֆիզիկական հետ. Ինստ. Լաբարատորիայի վարիչ</t>
  </si>
  <si>
    <t>Աշտարակ Բ/Կ, մաշկավեներոլոգ</t>
  </si>
  <si>
    <t xml:space="preserve">Դալլաքյան </t>
  </si>
  <si>
    <t>Հաբեթյան</t>
  </si>
  <si>
    <t>Կուրբետ</t>
  </si>
  <si>
    <t>Մխիթար Սեբաստացի կրթահամալիր, ուսուցչուհի</t>
  </si>
  <si>
    <t>Բաբաջանյան</t>
  </si>
  <si>
    <t>Մովսես</t>
  </si>
  <si>
    <t>03.08.1957</t>
  </si>
  <si>
    <t>ID003353265</t>
  </si>
  <si>
    <t>Ք. Երեւան, Նոր Արեշ, 7/70</t>
  </si>
  <si>
    <t>Վանաձորի պետական համալսարան, ամբիոնի վարիչ</t>
  </si>
  <si>
    <t xml:space="preserve">Հատիսի հիմնական դպ., ուսուցիչ </t>
  </si>
  <si>
    <t>Գեղարքունիքի մ., գ. Նորակերտ, 2փ. տուն 55</t>
  </si>
  <si>
    <t>Նորակերտի հիմնական դպ. ուսուցիչ</t>
  </si>
  <si>
    <t>Ինեկոբանկ, ավագ մասնագետ</t>
  </si>
  <si>
    <t>Քաղաքապետարանի թիվ 4 պոլիկլինիկա, թերապեվտ</t>
  </si>
  <si>
    <t>Ք. Երեւան, Շարուրի փ, 29շ, բն 15</t>
  </si>
  <si>
    <t>Արարատի մարզ, գ. Մարմարաշեն, Երեւանյան խճ, տուն 50</t>
  </si>
  <si>
    <t>Թագուհի</t>
  </si>
  <si>
    <t>15.03.1980</t>
  </si>
  <si>
    <t>ID004913539</t>
  </si>
  <si>
    <t xml:space="preserve">ք. Արարատ, Սերոբ Աղբյուրի 16/4 </t>
  </si>
  <si>
    <t>Անդրանիկ</t>
  </si>
  <si>
    <t>Արշակի</t>
  </si>
  <si>
    <t>10.12.1968</t>
  </si>
  <si>
    <t>AP0652654</t>
  </si>
  <si>
    <t>ք. Արարատ, Ա/Ս փողոց, շենք 16, բն 2</t>
  </si>
  <si>
    <t>Շիրակ</t>
  </si>
  <si>
    <t>Նիկոլի</t>
  </si>
  <si>
    <t>21.09.1990</t>
  </si>
  <si>
    <t>ID003947852</t>
  </si>
  <si>
    <t>q. Արարատ, Նարեկացի 6</t>
  </si>
  <si>
    <t>Քրիստափորի</t>
  </si>
  <si>
    <t>AP0685373</t>
  </si>
  <si>
    <t>20.09.1990</t>
  </si>
  <si>
    <t>Արմիավիրի մարզ, գ. Լենուղի, 7փ, տ7</t>
  </si>
  <si>
    <t>23.05.1954</t>
  </si>
  <si>
    <t>Կրթության Ազգային ինստիտուտ, մասնագետ</t>
  </si>
  <si>
    <t>Արագածոտնի մարզ, գ. Ոսկեվազ</t>
  </si>
  <si>
    <t>Արմավիրի մարզ, գ. Ծաղկունք, Չարենցի 24</t>
  </si>
  <si>
    <t>AK0542614</t>
  </si>
  <si>
    <t>Ք. Երեւան, Ոսկանյան փ, տուն 105</t>
  </si>
  <si>
    <t>25.01.1984</t>
  </si>
  <si>
    <t>Կոտայքի մարզ, Զովունի 2-րդ փող, 8-րդ տուն</t>
  </si>
  <si>
    <t>AG0277217</t>
  </si>
  <si>
    <t>26.09.1987</t>
  </si>
  <si>
    <t>Ք. Այրում, Բաղրամյան 11 տուն</t>
  </si>
  <si>
    <t>19.01.1971</t>
  </si>
  <si>
    <t>Գարեգինի</t>
  </si>
  <si>
    <t>AM0670181</t>
  </si>
  <si>
    <t>Երեւան, Հր. Ներսիսյան 4շ, 39բ</t>
  </si>
  <si>
    <t>Գայանե</t>
  </si>
  <si>
    <t>Մալիշենկո</t>
  </si>
  <si>
    <t>12.11.1989</t>
  </si>
  <si>
    <t>AH0201372</t>
  </si>
  <si>
    <t>Ք. ԵՐեւան, Նժդեհի 35, բն 33</t>
  </si>
  <si>
    <t>Կիրակոսյան</t>
  </si>
  <si>
    <t>00.00.1969</t>
  </si>
  <si>
    <t>AN0236625</t>
  </si>
  <si>
    <t>Ք. Երեւան, Նուբարաշեն 6փ., շ. 150, բն. 14</t>
  </si>
  <si>
    <t>AN0357986</t>
  </si>
  <si>
    <t>13.03.1957</t>
  </si>
  <si>
    <t>Դանիելի</t>
  </si>
  <si>
    <t>Սայադի</t>
  </si>
  <si>
    <t>գ. Վաղաշենի 1-ին դպ. Ուսուցչուհի</t>
  </si>
  <si>
    <t>Ք. Երեւան, Միքայելյան փ, 78շ, բն 9</t>
  </si>
  <si>
    <t>Սարգիզով</t>
  </si>
  <si>
    <t>Մխիթար Սեբաստացի կրթահամալիր, ուսուցիչ</t>
  </si>
  <si>
    <t>15.02.1961</t>
  </si>
  <si>
    <t>Էդվարդի</t>
  </si>
  <si>
    <t>AN0331793</t>
  </si>
  <si>
    <t>10.06.1959</t>
  </si>
  <si>
    <t>Վոլոդյայի</t>
  </si>
  <si>
    <t>Աղասինի</t>
  </si>
  <si>
    <t>21.03.1967</t>
  </si>
  <si>
    <t>21.03.1945</t>
  </si>
  <si>
    <t>AF0533190</t>
  </si>
  <si>
    <t>Ջուլետա</t>
  </si>
  <si>
    <t>պատգամավորի թեկնածուների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</si>
</sst>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Armenian"/>
    </font>
    <font>
      <sz val="10"/>
      <name val="GHEA Grapalat"/>
      <family val="3"/>
    </font>
    <font>
      <sz val="8"/>
      <name val="Arial Armenian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Border="1" applyAlignment="1">
      <alignment vertical="top"/>
    </xf>
    <xf numFmtId="49" fontId="1" fillId="0" borderId="3" xfId="0" applyNumberFormat="1" applyFont="1" applyBorder="1" applyAlignment="1" applyProtection="1">
      <alignment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horizontal="center" vertical="top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1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zoomScaleNormal="100" workbookViewId="0">
      <selection activeCell="A4" sqref="A4:I4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style="29" customWidth="1"/>
    <col min="6" max="6" width="5.85546875" style="6" customWidth="1"/>
    <col min="7" max="7" width="25" style="29" customWidth="1"/>
    <col min="8" max="8" width="17.28515625" customWidth="1"/>
    <col min="9" max="9" width="24.5703125" customWidth="1"/>
    <col min="10" max="10" width="29.42578125" customWidth="1"/>
  </cols>
  <sheetData>
    <row r="1" spans="1:10" ht="13.5" x14ac:dyDescent="0.25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10" ht="21.75" customHeight="1" x14ac:dyDescent="0.2">
      <c r="A2" s="41" t="s">
        <v>14</v>
      </c>
      <c r="B2" s="41"/>
      <c r="C2" s="41"/>
      <c r="D2" s="41"/>
      <c r="E2" s="41"/>
      <c r="F2" s="41"/>
      <c r="G2" s="41"/>
      <c r="H2" s="41"/>
      <c r="I2" s="41"/>
    </row>
    <row r="3" spans="1:10" ht="24" customHeight="1" x14ac:dyDescent="0.2">
      <c r="A3" s="42" t="s">
        <v>38</v>
      </c>
      <c r="B3" s="42"/>
      <c r="C3" s="42"/>
      <c r="D3" s="42"/>
      <c r="E3" s="42"/>
      <c r="F3" s="42"/>
      <c r="G3" s="42"/>
      <c r="H3" s="42"/>
      <c r="I3" s="42"/>
    </row>
    <row r="4" spans="1:10" ht="21.75" customHeight="1" x14ac:dyDescent="0.2">
      <c r="A4" s="43" t="s">
        <v>839</v>
      </c>
      <c r="B4" s="43"/>
      <c r="C4" s="43"/>
      <c r="D4" s="43"/>
      <c r="E4" s="43"/>
      <c r="F4" s="43"/>
      <c r="G4" s="43"/>
      <c r="H4" s="43"/>
      <c r="I4" s="43"/>
    </row>
    <row r="5" spans="1:10" ht="38.25" x14ac:dyDescent="0.2">
      <c r="A5" s="1" t="s">
        <v>0</v>
      </c>
      <c r="B5" s="1" t="s">
        <v>7</v>
      </c>
      <c r="C5" s="3" t="s">
        <v>8</v>
      </c>
      <c r="D5" s="3" t="s">
        <v>9</v>
      </c>
      <c r="E5" s="3" t="s">
        <v>6</v>
      </c>
      <c r="F5" s="5" t="s">
        <v>1</v>
      </c>
      <c r="G5" s="3" t="s">
        <v>3</v>
      </c>
      <c r="H5" s="3" t="s">
        <v>2</v>
      </c>
      <c r="I5" s="3" t="s">
        <v>4</v>
      </c>
      <c r="J5" s="3" t="s">
        <v>5</v>
      </c>
    </row>
    <row r="6" spans="1:10" ht="13.5" hidden="1" x14ac:dyDescent="0.2">
      <c r="A6" s="8">
        <v>0</v>
      </c>
      <c r="B6" s="9"/>
      <c r="C6" s="4"/>
      <c r="D6" s="4"/>
      <c r="E6" s="10"/>
      <c r="F6" s="4"/>
      <c r="G6" s="8"/>
      <c r="H6" s="4"/>
      <c r="I6" s="11"/>
      <c r="J6" s="12"/>
    </row>
    <row r="7" spans="1:10" ht="27" x14ac:dyDescent="0.2">
      <c r="A7" s="35">
        <v>1</v>
      </c>
      <c r="B7" s="9" t="s">
        <v>39</v>
      </c>
      <c r="C7" s="4" t="s">
        <v>40</v>
      </c>
      <c r="D7" s="4" t="s">
        <v>41</v>
      </c>
      <c r="E7" s="10" t="s">
        <v>42</v>
      </c>
      <c r="F7" s="4" t="s">
        <v>10</v>
      </c>
      <c r="G7" s="8" t="s">
        <v>43</v>
      </c>
      <c r="H7" s="4" t="s">
        <v>44</v>
      </c>
      <c r="I7" s="11" t="s">
        <v>45</v>
      </c>
      <c r="J7" s="12" t="s">
        <v>750</v>
      </c>
    </row>
    <row r="8" spans="1:10" ht="40.5" x14ac:dyDescent="0.2">
      <c r="A8" s="35">
        <v>2</v>
      </c>
      <c r="B8" s="9" t="s">
        <v>46</v>
      </c>
      <c r="C8" s="4" t="s">
        <v>47</v>
      </c>
      <c r="D8" s="4" t="s">
        <v>48</v>
      </c>
      <c r="E8" s="10" t="s">
        <v>49</v>
      </c>
      <c r="F8" s="4" t="s">
        <v>10</v>
      </c>
      <c r="G8" s="8" t="s">
        <v>50</v>
      </c>
      <c r="H8" s="4" t="s">
        <v>51</v>
      </c>
      <c r="I8" s="11" t="s">
        <v>751</v>
      </c>
      <c r="J8" s="12" t="s">
        <v>52</v>
      </c>
    </row>
    <row r="9" spans="1:10" ht="27" x14ac:dyDescent="0.2">
      <c r="A9" s="35">
        <v>3</v>
      </c>
      <c r="B9" s="9" t="s">
        <v>53</v>
      </c>
      <c r="C9" s="4" t="s">
        <v>40</v>
      </c>
      <c r="D9" s="4" t="s">
        <v>54</v>
      </c>
      <c r="E9" s="10" t="s">
        <v>55</v>
      </c>
      <c r="F9" s="4" t="s">
        <v>10</v>
      </c>
      <c r="G9" s="8" t="s">
        <v>43</v>
      </c>
      <c r="H9" s="4" t="s">
        <v>56</v>
      </c>
      <c r="I9" s="26" t="s">
        <v>708</v>
      </c>
      <c r="J9" s="12" t="s">
        <v>52</v>
      </c>
    </row>
    <row r="10" spans="1:10" ht="27" x14ac:dyDescent="0.2">
      <c r="A10" s="35">
        <v>4</v>
      </c>
      <c r="B10" s="9" t="s">
        <v>57</v>
      </c>
      <c r="C10" s="4" t="s">
        <v>58</v>
      </c>
      <c r="D10" s="4" t="s">
        <v>59</v>
      </c>
      <c r="E10" s="10" t="s">
        <v>60</v>
      </c>
      <c r="F10" s="4" t="s">
        <v>11</v>
      </c>
      <c r="G10" s="8" t="s">
        <v>43</v>
      </c>
      <c r="H10" s="4" t="s">
        <v>61</v>
      </c>
      <c r="I10" s="11" t="s">
        <v>68</v>
      </c>
      <c r="J10" s="12" t="s">
        <v>62</v>
      </c>
    </row>
    <row r="11" spans="1:10" ht="27" x14ac:dyDescent="0.2">
      <c r="A11" s="35">
        <v>5</v>
      </c>
      <c r="B11" s="9" t="s">
        <v>63</v>
      </c>
      <c r="C11" s="4" t="s">
        <v>64</v>
      </c>
      <c r="D11" s="4" t="s">
        <v>65</v>
      </c>
      <c r="E11" s="10" t="s">
        <v>66</v>
      </c>
      <c r="F11" s="4" t="s">
        <v>10</v>
      </c>
      <c r="G11" s="8" t="s">
        <v>43</v>
      </c>
      <c r="H11" s="4" t="s">
        <v>67</v>
      </c>
      <c r="I11" s="11" t="s">
        <v>69</v>
      </c>
      <c r="J11" s="12" t="s">
        <v>52</v>
      </c>
    </row>
    <row r="12" spans="1:10" ht="27" x14ac:dyDescent="0.2">
      <c r="A12" s="36">
        <v>6</v>
      </c>
      <c r="B12" s="4" t="s">
        <v>70</v>
      </c>
      <c r="C12" s="4" t="s">
        <v>71</v>
      </c>
      <c r="D12" s="4" t="s">
        <v>72</v>
      </c>
      <c r="E12" s="30" t="s">
        <v>73</v>
      </c>
      <c r="F12" s="4" t="s">
        <v>10</v>
      </c>
      <c r="G12" s="27" t="s">
        <v>43</v>
      </c>
      <c r="H12" s="4" t="s">
        <v>74</v>
      </c>
      <c r="I12" s="4" t="s">
        <v>75</v>
      </c>
      <c r="J12" s="4" t="s">
        <v>52</v>
      </c>
    </row>
    <row r="13" spans="1:10" ht="27" x14ac:dyDescent="0.2">
      <c r="A13" s="36">
        <v>7</v>
      </c>
      <c r="B13" s="4" t="s">
        <v>76</v>
      </c>
      <c r="C13" s="4" t="s">
        <v>77</v>
      </c>
      <c r="D13" s="4" t="s">
        <v>280</v>
      </c>
      <c r="E13" s="30" t="s">
        <v>706</v>
      </c>
      <c r="F13" s="4" t="s">
        <v>10</v>
      </c>
      <c r="G13" s="27" t="s">
        <v>43</v>
      </c>
      <c r="H13" s="4" t="s">
        <v>707</v>
      </c>
      <c r="I13" s="4" t="s">
        <v>752</v>
      </c>
      <c r="J13" s="4" t="s">
        <v>84</v>
      </c>
    </row>
    <row r="14" spans="1:10" ht="27" x14ac:dyDescent="0.2">
      <c r="A14" s="36">
        <v>8</v>
      </c>
      <c r="B14" s="4" t="s">
        <v>78</v>
      </c>
      <c r="C14" s="4" t="s">
        <v>79</v>
      </c>
      <c r="D14" s="4" t="s">
        <v>80</v>
      </c>
      <c r="E14" s="30" t="s">
        <v>81</v>
      </c>
      <c r="F14" s="4" t="s">
        <v>11</v>
      </c>
      <c r="G14" s="27" t="s">
        <v>43</v>
      </c>
      <c r="H14" s="4" t="s">
        <v>82</v>
      </c>
      <c r="I14" s="4" t="s">
        <v>83</v>
      </c>
      <c r="J14" s="4" t="s">
        <v>84</v>
      </c>
    </row>
    <row r="15" spans="1:10" ht="27" x14ac:dyDescent="0.2">
      <c r="A15" s="36">
        <v>9</v>
      </c>
      <c r="B15" s="4" t="s">
        <v>85</v>
      </c>
      <c r="C15" s="4" t="s">
        <v>86</v>
      </c>
      <c r="D15" s="4" t="s">
        <v>87</v>
      </c>
      <c r="E15" s="30" t="s">
        <v>88</v>
      </c>
      <c r="F15" s="4" t="s">
        <v>10</v>
      </c>
      <c r="G15" s="27" t="s">
        <v>179</v>
      </c>
      <c r="H15" s="4" t="s">
        <v>89</v>
      </c>
      <c r="I15" s="4" t="s">
        <v>753</v>
      </c>
      <c r="J15" s="4" t="s">
        <v>90</v>
      </c>
    </row>
    <row r="16" spans="1:10" ht="40.5" x14ac:dyDescent="0.2">
      <c r="A16" s="36">
        <v>10</v>
      </c>
      <c r="B16" s="4" t="s">
        <v>91</v>
      </c>
      <c r="C16" s="4" t="s">
        <v>47</v>
      </c>
      <c r="D16" s="4" t="s">
        <v>92</v>
      </c>
      <c r="E16" s="30" t="s">
        <v>93</v>
      </c>
      <c r="F16" s="4" t="s">
        <v>10</v>
      </c>
      <c r="G16" s="27" t="s">
        <v>50</v>
      </c>
      <c r="H16" s="4" t="s">
        <v>94</v>
      </c>
      <c r="I16" s="11" t="s">
        <v>683</v>
      </c>
      <c r="J16" s="4" t="s">
        <v>95</v>
      </c>
    </row>
    <row r="17" spans="1:10" ht="27" x14ac:dyDescent="0.2">
      <c r="A17" s="36">
        <v>11</v>
      </c>
      <c r="B17" s="4" t="s">
        <v>96</v>
      </c>
      <c r="C17" s="4" t="s">
        <v>97</v>
      </c>
      <c r="D17" s="4" t="s">
        <v>98</v>
      </c>
      <c r="E17" s="30" t="s">
        <v>99</v>
      </c>
      <c r="F17" s="4" t="s">
        <v>10</v>
      </c>
      <c r="G17" s="27" t="s">
        <v>43</v>
      </c>
      <c r="H17" s="4" t="s">
        <v>100</v>
      </c>
      <c r="I17" s="25" t="s">
        <v>744</v>
      </c>
      <c r="J17" s="4" t="s">
        <v>754</v>
      </c>
    </row>
    <row r="18" spans="1:10" ht="40.5" x14ac:dyDescent="0.2">
      <c r="A18" s="36">
        <v>12</v>
      </c>
      <c r="B18" s="4" t="s">
        <v>101</v>
      </c>
      <c r="C18" s="4" t="s">
        <v>102</v>
      </c>
      <c r="D18" s="4" t="s">
        <v>103</v>
      </c>
      <c r="E18" s="30" t="s">
        <v>104</v>
      </c>
      <c r="F18" s="4" t="s">
        <v>11</v>
      </c>
      <c r="G18" s="27" t="s">
        <v>50</v>
      </c>
      <c r="H18" s="4" t="s">
        <v>105</v>
      </c>
      <c r="I18" s="4" t="s">
        <v>106</v>
      </c>
      <c r="J18" s="4" t="s">
        <v>107</v>
      </c>
    </row>
    <row r="19" spans="1:10" ht="27" x14ac:dyDescent="0.2">
      <c r="A19" s="36">
        <v>13</v>
      </c>
      <c r="B19" s="4" t="s">
        <v>108</v>
      </c>
      <c r="C19" s="4" t="s">
        <v>124</v>
      </c>
      <c r="D19" s="4" t="s">
        <v>109</v>
      </c>
      <c r="E19" s="31" t="s">
        <v>822</v>
      </c>
      <c r="F19" s="25" t="s">
        <v>10</v>
      </c>
      <c r="G19" s="28" t="s">
        <v>43</v>
      </c>
      <c r="H19" s="25" t="s">
        <v>801</v>
      </c>
      <c r="I19" s="25" t="s">
        <v>802</v>
      </c>
      <c r="J19" s="25" t="s">
        <v>84</v>
      </c>
    </row>
    <row r="20" spans="1:10" ht="27" x14ac:dyDescent="0.2">
      <c r="A20" s="36">
        <v>14</v>
      </c>
      <c r="B20" s="4" t="s">
        <v>110</v>
      </c>
      <c r="C20" s="4" t="s">
        <v>111</v>
      </c>
      <c r="D20" s="4" t="s">
        <v>112</v>
      </c>
      <c r="E20" s="40" t="s">
        <v>829</v>
      </c>
      <c r="F20" s="4" t="s">
        <v>10</v>
      </c>
      <c r="G20" s="27" t="s">
        <v>43</v>
      </c>
      <c r="H20" s="4" t="s">
        <v>113</v>
      </c>
      <c r="I20" s="4" t="s">
        <v>114</v>
      </c>
      <c r="J20" s="4" t="s">
        <v>84</v>
      </c>
    </row>
    <row r="21" spans="1:10" ht="27" x14ac:dyDescent="0.2">
      <c r="A21" s="36">
        <v>15</v>
      </c>
      <c r="B21" s="4" t="s">
        <v>115</v>
      </c>
      <c r="C21" s="4" t="s">
        <v>116</v>
      </c>
      <c r="D21" s="4" t="s">
        <v>117</v>
      </c>
      <c r="E21" s="30" t="s">
        <v>118</v>
      </c>
      <c r="F21" s="4" t="s">
        <v>10</v>
      </c>
      <c r="G21" s="27" t="s">
        <v>43</v>
      </c>
      <c r="H21" s="4" t="s">
        <v>119</v>
      </c>
      <c r="I21" s="4" t="s">
        <v>120</v>
      </c>
      <c r="J21" s="4" t="s">
        <v>95</v>
      </c>
    </row>
    <row r="22" spans="1:10" ht="27" x14ac:dyDescent="0.2">
      <c r="A22" s="36">
        <v>16</v>
      </c>
      <c r="B22" s="4" t="s">
        <v>121</v>
      </c>
      <c r="C22" s="4" t="s">
        <v>122</v>
      </c>
      <c r="D22" s="4" t="s">
        <v>123</v>
      </c>
      <c r="E22" s="30" t="s">
        <v>125</v>
      </c>
      <c r="F22" s="4" t="s">
        <v>11</v>
      </c>
      <c r="G22" s="27" t="s">
        <v>43</v>
      </c>
      <c r="H22" s="4" t="s">
        <v>126</v>
      </c>
      <c r="I22" s="25" t="s">
        <v>709</v>
      </c>
      <c r="J22" s="4" t="s">
        <v>84</v>
      </c>
    </row>
    <row r="23" spans="1:10" ht="27" x14ac:dyDescent="0.2">
      <c r="A23" s="36">
        <v>17</v>
      </c>
      <c r="B23" s="4" t="s">
        <v>127</v>
      </c>
      <c r="C23" s="4" t="s">
        <v>128</v>
      </c>
      <c r="D23" s="12" t="s">
        <v>830</v>
      </c>
      <c r="E23" s="30" t="s">
        <v>130</v>
      </c>
      <c r="F23" s="4" t="s">
        <v>10</v>
      </c>
      <c r="G23" s="27" t="s">
        <v>43</v>
      </c>
      <c r="H23" s="4" t="s">
        <v>131</v>
      </c>
      <c r="I23" s="25" t="s">
        <v>745</v>
      </c>
      <c r="J23" s="4" t="s">
        <v>132</v>
      </c>
    </row>
    <row r="24" spans="1:10" ht="40.5" x14ac:dyDescent="0.2">
      <c r="A24" s="36">
        <v>18</v>
      </c>
      <c r="B24" s="4" t="s">
        <v>133</v>
      </c>
      <c r="C24" s="4" t="s">
        <v>134</v>
      </c>
      <c r="D24" s="4" t="s">
        <v>135</v>
      </c>
      <c r="E24" s="30" t="s">
        <v>136</v>
      </c>
      <c r="F24" s="4" t="s">
        <v>10</v>
      </c>
      <c r="G24" s="27" t="s">
        <v>50</v>
      </c>
      <c r="H24" s="4" t="s">
        <v>137</v>
      </c>
      <c r="I24" s="4" t="s">
        <v>138</v>
      </c>
      <c r="J24" s="4" t="s">
        <v>139</v>
      </c>
    </row>
    <row r="25" spans="1:10" ht="27" x14ac:dyDescent="0.2">
      <c r="A25" s="36">
        <v>19</v>
      </c>
      <c r="B25" s="4" t="s">
        <v>140</v>
      </c>
      <c r="C25" s="4" t="s">
        <v>141</v>
      </c>
      <c r="D25" s="4" t="s">
        <v>142</v>
      </c>
      <c r="E25" s="30" t="s">
        <v>143</v>
      </c>
      <c r="F25" s="4" t="s">
        <v>10</v>
      </c>
      <c r="G25" s="27" t="s">
        <v>43</v>
      </c>
      <c r="H25" s="4" t="s">
        <v>144</v>
      </c>
      <c r="I25" s="4" t="s">
        <v>145</v>
      </c>
      <c r="J25" s="4" t="s">
        <v>84</v>
      </c>
    </row>
    <row r="26" spans="1:10" ht="27" x14ac:dyDescent="0.2">
      <c r="A26" s="36">
        <v>20</v>
      </c>
      <c r="B26" s="4" t="s">
        <v>146</v>
      </c>
      <c r="C26" s="4" t="s">
        <v>150</v>
      </c>
      <c r="D26" s="25" t="s">
        <v>694</v>
      </c>
      <c r="E26" s="31" t="s">
        <v>695</v>
      </c>
      <c r="F26" s="25" t="s">
        <v>11</v>
      </c>
      <c r="G26" s="28" t="s">
        <v>43</v>
      </c>
      <c r="H26" s="25" t="s">
        <v>696</v>
      </c>
      <c r="I26" s="25" t="s">
        <v>697</v>
      </c>
      <c r="J26" s="25" t="s">
        <v>84</v>
      </c>
    </row>
    <row r="27" spans="1:10" ht="54" x14ac:dyDescent="0.2">
      <c r="A27" s="36">
        <v>21</v>
      </c>
      <c r="B27" s="4" t="s">
        <v>147</v>
      </c>
      <c r="C27" s="4" t="s">
        <v>148</v>
      </c>
      <c r="D27" s="4" t="s">
        <v>149</v>
      </c>
      <c r="E27" s="30" t="s">
        <v>151</v>
      </c>
      <c r="F27" s="4" t="s">
        <v>10</v>
      </c>
      <c r="G27" s="27" t="s">
        <v>43</v>
      </c>
      <c r="H27" s="4" t="s">
        <v>152</v>
      </c>
      <c r="I27" s="25" t="s">
        <v>746</v>
      </c>
      <c r="J27" s="4" t="s">
        <v>755</v>
      </c>
    </row>
    <row r="28" spans="1:10" ht="27" x14ac:dyDescent="0.2">
      <c r="A28" s="36">
        <v>22</v>
      </c>
      <c r="B28" s="4" t="s">
        <v>153</v>
      </c>
      <c r="C28" s="4" t="s">
        <v>154</v>
      </c>
      <c r="D28" s="4" t="s">
        <v>155</v>
      </c>
      <c r="E28" s="30" t="s">
        <v>156</v>
      </c>
      <c r="F28" s="4" t="s">
        <v>10</v>
      </c>
      <c r="G28" s="27" t="s">
        <v>43</v>
      </c>
      <c r="H28" s="4" t="s">
        <v>157</v>
      </c>
      <c r="I28" s="4" t="s">
        <v>158</v>
      </c>
      <c r="J28" s="4" t="s">
        <v>84</v>
      </c>
    </row>
    <row r="29" spans="1:10" ht="40.5" x14ac:dyDescent="0.2">
      <c r="A29" s="36">
        <v>23</v>
      </c>
      <c r="B29" s="4" t="s">
        <v>159</v>
      </c>
      <c r="C29" s="4" t="s">
        <v>160</v>
      </c>
      <c r="D29" s="4" t="s">
        <v>161</v>
      </c>
      <c r="E29" s="30" t="s">
        <v>162</v>
      </c>
      <c r="F29" s="4" t="s">
        <v>10</v>
      </c>
      <c r="G29" s="27" t="s">
        <v>43</v>
      </c>
      <c r="H29" s="4" t="s">
        <v>163</v>
      </c>
      <c r="I29" s="4" t="s">
        <v>164</v>
      </c>
      <c r="J29" s="4" t="s">
        <v>165</v>
      </c>
    </row>
    <row r="30" spans="1:10" ht="27" x14ac:dyDescent="0.2">
      <c r="A30" s="36">
        <v>24</v>
      </c>
      <c r="B30" s="4" t="s">
        <v>166</v>
      </c>
      <c r="C30" s="4" t="s">
        <v>167</v>
      </c>
      <c r="D30" s="4" t="s">
        <v>168</v>
      </c>
      <c r="E30" s="30" t="s">
        <v>169</v>
      </c>
      <c r="F30" s="4" t="s">
        <v>11</v>
      </c>
      <c r="G30" s="27" t="s">
        <v>43</v>
      </c>
      <c r="H30" s="4" t="s">
        <v>170</v>
      </c>
      <c r="I30" s="4" t="s">
        <v>171</v>
      </c>
      <c r="J30" s="4" t="s">
        <v>756</v>
      </c>
    </row>
    <row r="31" spans="1:10" ht="27" x14ac:dyDescent="0.2">
      <c r="A31" s="36">
        <v>25</v>
      </c>
      <c r="B31" s="4" t="s">
        <v>63</v>
      </c>
      <c r="C31" s="4" t="s">
        <v>160</v>
      </c>
      <c r="D31" s="4" t="s">
        <v>172</v>
      </c>
      <c r="E31" s="30" t="s">
        <v>173</v>
      </c>
      <c r="F31" s="4" t="s">
        <v>10</v>
      </c>
      <c r="G31" s="27" t="s">
        <v>43</v>
      </c>
      <c r="H31" s="4" t="s">
        <v>174</v>
      </c>
      <c r="I31" s="4" t="s">
        <v>175</v>
      </c>
      <c r="J31" s="4" t="s">
        <v>84</v>
      </c>
    </row>
    <row r="32" spans="1:10" ht="27" x14ac:dyDescent="0.2">
      <c r="A32" s="36">
        <v>26</v>
      </c>
      <c r="B32" s="4" t="s">
        <v>176</v>
      </c>
      <c r="C32" s="4" t="s">
        <v>177</v>
      </c>
      <c r="D32" s="4" t="s">
        <v>178</v>
      </c>
      <c r="E32" s="30" t="s">
        <v>180</v>
      </c>
      <c r="F32" s="4" t="s">
        <v>10</v>
      </c>
      <c r="G32" s="27" t="s">
        <v>43</v>
      </c>
      <c r="H32" s="4" t="s">
        <v>181</v>
      </c>
      <c r="I32" s="25" t="s">
        <v>710</v>
      </c>
      <c r="J32" s="4" t="s">
        <v>84</v>
      </c>
    </row>
    <row r="33" spans="1:10" ht="27" x14ac:dyDescent="0.2">
      <c r="A33" s="36">
        <v>27</v>
      </c>
      <c r="B33" s="4" t="s">
        <v>182</v>
      </c>
      <c r="C33" s="4" t="s">
        <v>183</v>
      </c>
      <c r="D33" s="4" t="s">
        <v>184</v>
      </c>
      <c r="E33" s="30" t="s">
        <v>185</v>
      </c>
      <c r="F33" s="4" t="s">
        <v>10</v>
      </c>
      <c r="G33" s="27" t="s">
        <v>43</v>
      </c>
      <c r="H33" s="4" t="s">
        <v>186</v>
      </c>
      <c r="I33" s="25" t="s">
        <v>711</v>
      </c>
      <c r="J33" s="4" t="s">
        <v>95</v>
      </c>
    </row>
    <row r="34" spans="1:10" ht="40.5" x14ac:dyDescent="0.2">
      <c r="A34" s="36">
        <v>28</v>
      </c>
      <c r="B34" s="4" t="s">
        <v>187</v>
      </c>
      <c r="C34" s="4" t="s">
        <v>188</v>
      </c>
      <c r="D34" s="4" t="s">
        <v>103</v>
      </c>
      <c r="E34" s="30" t="s">
        <v>189</v>
      </c>
      <c r="F34" s="4" t="s">
        <v>11</v>
      </c>
      <c r="G34" s="27" t="s">
        <v>50</v>
      </c>
      <c r="H34" s="4" t="s">
        <v>190</v>
      </c>
      <c r="I34" s="4" t="s">
        <v>684</v>
      </c>
      <c r="J34" s="17" t="s">
        <v>825</v>
      </c>
    </row>
    <row r="35" spans="1:10" ht="27" x14ac:dyDescent="0.2">
      <c r="A35" s="36">
        <v>29</v>
      </c>
      <c r="B35" s="17" t="s">
        <v>110</v>
      </c>
      <c r="C35" s="17" t="s">
        <v>191</v>
      </c>
      <c r="D35" s="17" t="s">
        <v>192</v>
      </c>
      <c r="E35" s="30" t="s">
        <v>193</v>
      </c>
      <c r="F35" s="19" t="s">
        <v>10</v>
      </c>
      <c r="G35" s="27" t="s">
        <v>43</v>
      </c>
      <c r="H35" s="17" t="s">
        <v>194</v>
      </c>
      <c r="I35" s="17" t="s">
        <v>195</v>
      </c>
      <c r="J35" s="17" t="s">
        <v>84</v>
      </c>
    </row>
    <row r="36" spans="1:10" ht="40.5" x14ac:dyDescent="0.2">
      <c r="A36" s="36">
        <v>30</v>
      </c>
      <c r="B36" s="17" t="s">
        <v>159</v>
      </c>
      <c r="C36" s="17" t="s">
        <v>196</v>
      </c>
      <c r="D36" s="17" t="s">
        <v>197</v>
      </c>
      <c r="E36" s="31" t="s">
        <v>198</v>
      </c>
      <c r="F36" s="23" t="s">
        <v>10</v>
      </c>
      <c r="G36" s="28" t="s">
        <v>50</v>
      </c>
      <c r="H36" s="12" t="s">
        <v>831</v>
      </c>
      <c r="I36" s="24" t="s">
        <v>199</v>
      </c>
      <c r="J36" s="24" t="s">
        <v>200</v>
      </c>
    </row>
    <row r="37" spans="1:10" ht="40.5" x14ac:dyDescent="0.2">
      <c r="A37" s="36">
        <v>31</v>
      </c>
      <c r="B37" s="17" t="s">
        <v>201</v>
      </c>
      <c r="C37" s="17" t="s">
        <v>202</v>
      </c>
      <c r="D37" s="17" t="s">
        <v>203</v>
      </c>
      <c r="E37" s="30" t="s">
        <v>204</v>
      </c>
      <c r="F37" s="19" t="s">
        <v>10</v>
      </c>
      <c r="G37" s="27" t="s">
        <v>43</v>
      </c>
      <c r="H37" s="17" t="s">
        <v>205</v>
      </c>
      <c r="I37" s="17" t="s">
        <v>757</v>
      </c>
      <c r="J37" s="17" t="s">
        <v>206</v>
      </c>
    </row>
    <row r="38" spans="1:10" ht="40.5" x14ac:dyDescent="0.2">
      <c r="A38" s="36">
        <v>32</v>
      </c>
      <c r="B38" s="17" t="s">
        <v>207</v>
      </c>
      <c r="C38" s="17" t="s">
        <v>167</v>
      </c>
      <c r="D38" s="17" t="s">
        <v>209</v>
      </c>
      <c r="E38" s="40" t="s">
        <v>832</v>
      </c>
      <c r="F38" s="19" t="s">
        <v>11</v>
      </c>
      <c r="G38" s="27" t="s">
        <v>179</v>
      </c>
      <c r="H38" s="17" t="s">
        <v>210</v>
      </c>
      <c r="I38" s="17" t="s">
        <v>211</v>
      </c>
      <c r="J38" s="17" t="s">
        <v>208</v>
      </c>
    </row>
    <row r="39" spans="1:10" ht="27" x14ac:dyDescent="0.2">
      <c r="A39" s="36">
        <v>33</v>
      </c>
      <c r="B39" s="17" t="s">
        <v>212</v>
      </c>
      <c r="C39" s="17" t="s">
        <v>213</v>
      </c>
      <c r="D39" s="39" t="s">
        <v>833</v>
      </c>
      <c r="E39" s="30" t="s">
        <v>215</v>
      </c>
      <c r="F39" s="19" t="s">
        <v>10</v>
      </c>
      <c r="G39" s="27" t="s">
        <v>43</v>
      </c>
      <c r="H39" s="17" t="s">
        <v>216</v>
      </c>
      <c r="I39" s="17" t="s">
        <v>217</v>
      </c>
      <c r="J39" s="17" t="s">
        <v>84</v>
      </c>
    </row>
    <row r="40" spans="1:10" ht="27" x14ac:dyDescent="0.2">
      <c r="A40" s="36">
        <v>34</v>
      </c>
      <c r="B40" s="17" t="s">
        <v>121</v>
      </c>
      <c r="C40" s="17" t="s">
        <v>218</v>
      </c>
      <c r="D40" s="17" t="s">
        <v>219</v>
      </c>
      <c r="E40" s="30" t="s">
        <v>220</v>
      </c>
      <c r="F40" s="19" t="s">
        <v>10</v>
      </c>
      <c r="G40" s="27" t="s">
        <v>43</v>
      </c>
      <c r="H40" s="17" t="s">
        <v>221</v>
      </c>
      <c r="I40" s="17" t="s">
        <v>222</v>
      </c>
      <c r="J40" s="17" t="s">
        <v>84</v>
      </c>
    </row>
    <row r="41" spans="1:10" ht="27" x14ac:dyDescent="0.2">
      <c r="A41" s="36">
        <v>35</v>
      </c>
      <c r="B41" s="17" t="s">
        <v>96</v>
      </c>
      <c r="C41" s="17" t="s">
        <v>223</v>
      </c>
      <c r="D41" s="17" t="s">
        <v>224</v>
      </c>
      <c r="E41" s="30" t="s">
        <v>225</v>
      </c>
      <c r="F41" s="19" t="s">
        <v>10</v>
      </c>
      <c r="G41" s="27" t="s">
        <v>43</v>
      </c>
      <c r="H41" s="17" t="s">
        <v>226</v>
      </c>
      <c r="I41" s="17" t="s">
        <v>227</v>
      </c>
      <c r="J41" s="17" t="s">
        <v>84</v>
      </c>
    </row>
    <row r="42" spans="1:10" ht="40.5" x14ac:dyDescent="0.2">
      <c r="A42" s="36">
        <v>36</v>
      </c>
      <c r="B42" s="17" t="s">
        <v>121</v>
      </c>
      <c r="C42" s="17" t="s">
        <v>228</v>
      </c>
      <c r="D42" s="17" t="s">
        <v>229</v>
      </c>
      <c r="E42" s="30" t="s">
        <v>230</v>
      </c>
      <c r="F42" s="19" t="s">
        <v>11</v>
      </c>
      <c r="G42" s="27" t="s">
        <v>50</v>
      </c>
      <c r="H42" s="17" t="s">
        <v>231</v>
      </c>
      <c r="I42" s="17" t="s">
        <v>232</v>
      </c>
      <c r="J42" s="17" t="s">
        <v>84</v>
      </c>
    </row>
    <row r="43" spans="1:10" ht="40.5" x14ac:dyDescent="0.2">
      <c r="A43" s="36">
        <v>37</v>
      </c>
      <c r="B43" s="17" t="s">
        <v>233</v>
      </c>
      <c r="C43" s="17" t="s">
        <v>234</v>
      </c>
      <c r="D43" s="17" t="s">
        <v>235</v>
      </c>
      <c r="E43" s="30" t="s">
        <v>236</v>
      </c>
      <c r="F43" s="19" t="s">
        <v>10</v>
      </c>
      <c r="G43" s="27" t="s">
        <v>50</v>
      </c>
      <c r="H43" s="17" t="s">
        <v>237</v>
      </c>
      <c r="I43" s="17" t="s">
        <v>238</v>
      </c>
      <c r="J43" s="17" t="s">
        <v>84</v>
      </c>
    </row>
    <row r="44" spans="1:10" ht="27" x14ac:dyDescent="0.2">
      <c r="A44" s="36">
        <v>38</v>
      </c>
      <c r="B44" s="17" t="s">
        <v>153</v>
      </c>
      <c r="C44" s="17" t="s">
        <v>239</v>
      </c>
      <c r="D44" s="39" t="s">
        <v>833</v>
      </c>
      <c r="E44" s="30" t="s">
        <v>240</v>
      </c>
      <c r="F44" s="19" t="s">
        <v>10</v>
      </c>
      <c r="G44" s="27" t="s">
        <v>43</v>
      </c>
      <c r="H44" s="17" t="s">
        <v>241</v>
      </c>
      <c r="I44" s="17" t="s">
        <v>242</v>
      </c>
      <c r="J44" s="17" t="s">
        <v>84</v>
      </c>
    </row>
    <row r="45" spans="1:10" ht="27" x14ac:dyDescent="0.2">
      <c r="A45" s="36">
        <v>39</v>
      </c>
      <c r="B45" s="17" t="s">
        <v>243</v>
      </c>
      <c r="C45" s="17" t="s">
        <v>244</v>
      </c>
      <c r="D45" s="17" t="s">
        <v>172</v>
      </c>
      <c r="E45" s="30" t="s">
        <v>245</v>
      </c>
      <c r="F45" s="19" t="s">
        <v>10</v>
      </c>
      <c r="G45" s="27" t="s">
        <v>43</v>
      </c>
      <c r="H45" s="17" t="s">
        <v>246</v>
      </c>
      <c r="I45" s="17" t="s">
        <v>247</v>
      </c>
      <c r="J45" s="17" t="s">
        <v>84</v>
      </c>
    </row>
    <row r="46" spans="1:10" ht="27" x14ac:dyDescent="0.2">
      <c r="A46" s="36">
        <v>40</v>
      </c>
      <c r="B46" s="17" t="s">
        <v>248</v>
      </c>
      <c r="C46" s="17" t="s">
        <v>249</v>
      </c>
      <c r="D46" s="17" t="s">
        <v>250</v>
      </c>
      <c r="E46" s="31" t="s">
        <v>742</v>
      </c>
      <c r="F46" s="19" t="s">
        <v>11</v>
      </c>
      <c r="G46" s="27" t="s">
        <v>43</v>
      </c>
      <c r="H46" s="24" t="s">
        <v>705</v>
      </c>
      <c r="I46" s="24" t="s">
        <v>743</v>
      </c>
      <c r="J46" s="17" t="s">
        <v>84</v>
      </c>
    </row>
    <row r="47" spans="1:10" ht="27" x14ac:dyDescent="0.2">
      <c r="A47" s="36">
        <v>41</v>
      </c>
      <c r="B47" s="17" t="s">
        <v>153</v>
      </c>
      <c r="C47" s="17" t="s">
        <v>239</v>
      </c>
      <c r="D47" s="17" t="s">
        <v>741</v>
      </c>
      <c r="E47" s="30" t="s">
        <v>251</v>
      </c>
      <c r="F47" s="19" t="s">
        <v>10</v>
      </c>
      <c r="G47" s="27" t="s">
        <v>43</v>
      </c>
      <c r="H47" s="17" t="s">
        <v>252</v>
      </c>
      <c r="I47" s="24" t="s">
        <v>712</v>
      </c>
      <c r="J47" s="17" t="s">
        <v>84</v>
      </c>
    </row>
    <row r="48" spans="1:10" ht="27" x14ac:dyDescent="0.2">
      <c r="A48" s="36">
        <v>42</v>
      </c>
      <c r="B48" s="17" t="s">
        <v>121</v>
      </c>
      <c r="C48" s="17" t="s">
        <v>758</v>
      </c>
      <c r="D48" s="39" t="s">
        <v>834</v>
      </c>
      <c r="E48" s="30" t="s">
        <v>253</v>
      </c>
      <c r="F48" s="19" t="s">
        <v>10</v>
      </c>
      <c r="G48" s="27" t="s">
        <v>43</v>
      </c>
      <c r="H48" s="17" t="s">
        <v>254</v>
      </c>
      <c r="I48" s="17" t="s">
        <v>255</v>
      </c>
      <c r="J48" s="17" t="s">
        <v>759</v>
      </c>
    </row>
    <row r="49" spans="1:10" ht="27" x14ac:dyDescent="0.2">
      <c r="A49" s="36">
        <v>43</v>
      </c>
      <c r="B49" s="17" t="s">
        <v>256</v>
      </c>
      <c r="C49" s="17" t="s">
        <v>257</v>
      </c>
      <c r="D49" s="17" t="s">
        <v>203</v>
      </c>
      <c r="E49" s="30" t="s">
        <v>258</v>
      </c>
      <c r="F49" s="19" t="s">
        <v>10</v>
      </c>
      <c r="G49" s="27" t="s">
        <v>43</v>
      </c>
      <c r="H49" s="17" t="s">
        <v>259</v>
      </c>
      <c r="I49" s="17" t="s">
        <v>260</v>
      </c>
      <c r="J49" s="17" t="s">
        <v>84</v>
      </c>
    </row>
    <row r="50" spans="1:10" ht="27" x14ac:dyDescent="0.2">
      <c r="A50" s="36">
        <v>44</v>
      </c>
      <c r="B50" s="17" t="s">
        <v>153</v>
      </c>
      <c r="C50" s="17" t="s">
        <v>261</v>
      </c>
      <c r="D50" s="17" t="s">
        <v>155</v>
      </c>
      <c r="E50" s="30" t="s">
        <v>262</v>
      </c>
      <c r="F50" s="19" t="s">
        <v>11</v>
      </c>
      <c r="G50" s="27" t="s">
        <v>43</v>
      </c>
      <c r="H50" s="17" t="s">
        <v>263</v>
      </c>
      <c r="I50" s="17" t="s">
        <v>264</v>
      </c>
      <c r="J50" s="17" t="s">
        <v>265</v>
      </c>
    </row>
    <row r="51" spans="1:10" ht="40.5" x14ac:dyDescent="0.2">
      <c r="A51" s="36">
        <v>45</v>
      </c>
      <c r="B51" s="17" t="s">
        <v>266</v>
      </c>
      <c r="C51" s="17" t="s">
        <v>267</v>
      </c>
      <c r="D51" s="17" t="s">
        <v>268</v>
      </c>
      <c r="E51" s="30" t="s">
        <v>269</v>
      </c>
      <c r="F51" s="19" t="s">
        <v>10</v>
      </c>
      <c r="G51" s="27" t="s">
        <v>43</v>
      </c>
      <c r="H51" s="17" t="s">
        <v>270</v>
      </c>
      <c r="I51" s="17" t="s">
        <v>271</v>
      </c>
      <c r="J51" s="17" t="s">
        <v>272</v>
      </c>
    </row>
    <row r="52" spans="1:10" ht="40.5" x14ac:dyDescent="0.2">
      <c r="A52" s="36">
        <v>46</v>
      </c>
      <c r="B52" s="39" t="s">
        <v>273</v>
      </c>
      <c r="C52" s="39" t="s">
        <v>274</v>
      </c>
      <c r="D52" s="39" t="s">
        <v>275</v>
      </c>
      <c r="E52" s="40" t="s">
        <v>276</v>
      </c>
      <c r="F52" s="9" t="s">
        <v>10</v>
      </c>
      <c r="G52" s="10" t="s">
        <v>50</v>
      </c>
      <c r="H52" s="39" t="s">
        <v>277</v>
      </c>
      <c r="I52" s="12" t="s">
        <v>685</v>
      </c>
      <c r="J52" s="17" t="s">
        <v>84</v>
      </c>
    </row>
    <row r="53" spans="1:10" ht="27" x14ac:dyDescent="0.2">
      <c r="A53" s="36">
        <v>47</v>
      </c>
      <c r="B53" s="39" t="s">
        <v>278</v>
      </c>
      <c r="C53" s="39" t="s">
        <v>279</v>
      </c>
      <c r="D53" s="39" t="s">
        <v>280</v>
      </c>
      <c r="E53" s="40" t="s">
        <v>282</v>
      </c>
      <c r="F53" s="9" t="s">
        <v>10</v>
      </c>
      <c r="G53" s="10" t="s">
        <v>43</v>
      </c>
      <c r="H53" s="39" t="s">
        <v>281</v>
      </c>
      <c r="I53" s="39" t="s">
        <v>826</v>
      </c>
      <c r="J53" s="17" t="s">
        <v>283</v>
      </c>
    </row>
    <row r="54" spans="1:10" ht="27" x14ac:dyDescent="0.2">
      <c r="A54" s="36">
        <v>48</v>
      </c>
      <c r="B54" s="39" t="s">
        <v>284</v>
      </c>
      <c r="C54" s="39" t="s">
        <v>167</v>
      </c>
      <c r="D54" s="39" t="s">
        <v>285</v>
      </c>
      <c r="E54" s="40" t="s">
        <v>287</v>
      </c>
      <c r="F54" s="9" t="s">
        <v>11</v>
      </c>
      <c r="G54" s="10" t="s">
        <v>43</v>
      </c>
      <c r="H54" s="39" t="s">
        <v>286</v>
      </c>
      <c r="I54" s="39" t="s">
        <v>288</v>
      </c>
      <c r="J54" s="17" t="s">
        <v>84</v>
      </c>
    </row>
    <row r="55" spans="1:10" ht="27" x14ac:dyDescent="0.2">
      <c r="A55" s="36">
        <v>49</v>
      </c>
      <c r="B55" s="39" t="s">
        <v>289</v>
      </c>
      <c r="C55" s="39" t="s">
        <v>290</v>
      </c>
      <c r="D55" s="39" t="s">
        <v>291</v>
      </c>
      <c r="E55" s="40" t="s">
        <v>292</v>
      </c>
      <c r="F55" s="9" t="s">
        <v>10</v>
      </c>
      <c r="G55" s="10" t="s">
        <v>43</v>
      </c>
      <c r="H55" s="39" t="s">
        <v>293</v>
      </c>
      <c r="I55" s="39" t="s">
        <v>294</v>
      </c>
      <c r="J55" s="17" t="s">
        <v>295</v>
      </c>
    </row>
    <row r="56" spans="1:10" ht="40.5" x14ac:dyDescent="0.2">
      <c r="A56" s="36">
        <v>50</v>
      </c>
      <c r="B56" s="39" t="s">
        <v>63</v>
      </c>
      <c r="C56" s="39" t="s">
        <v>296</v>
      </c>
      <c r="D56" s="39" t="s">
        <v>297</v>
      </c>
      <c r="E56" s="40" t="s">
        <v>298</v>
      </c>
      <c r="F56" s="9" t="s">
        <v>10</v>
      </c>
      <c r="G56" s="10" t="s">
        <v>50</v>
      </c>
      <c r="H56" s="39" t="s">
        <v>299</v>
      </c>
      <c r="I56" s="39" t="s">
        <v>300</v>
      </c>
      <c r="J56" s="17" t="s">
        <v>84</v>
      </c>
    </row>
    <row r="57" spans="1:10" ht="40.5" x14ac:dyDescent="0.2">
      <c r="A57" s="36">
        <v>51</v>
      </c>
      <c r="B57" s="39" t="s">
        <v>140</v>
      </c>
      <c r="C57" s="39" t="s">
        <v>301</v>
      </c>
      <c r="D57" s="39" t="s">
        <v>192</v>
      </c>
      <c r="E57" s="40" t="s">
        <v>302</v>
      </c>
      <c r="F57" s="9" t="s">
        <v>10</v>
      </c>
      <c r="G57" s="10" t="s">
        <v>43</v>
      </c>
      <c r="H57" s="39" t="s">
        <v>303</v>
      </c>
      <c r="I57" s="39" t="s">
        <v>304</v>
      </c>
      <c r="J57" s="17" t="s">
        <v>305</v>
      </c>
    </row>
    <row r="58" spans="1:10" ht="40.5" x14ac:dyDescent="0.2">
      <c r="A58" s="36">
        <v>52</v>
      </c>
      <c r="B58" s="39" t="s">
        <v>306</v>
      </c>
      <c r="C58" s="39" t="s">
        <v>307</v>
      </c>
      <c r="D58" s="39" t="s">
        <v>308</v>
      </c>
      <c r="E58" s="40" t="s">
        <v>309</v>
      </c>
      <c r="F58" s="9" t="s">
        <v>11</v>
      </c>
      <c r="G58" s="10" t="s">
        <v>50</v>
      </c>
      <c r="H58" s="39" t="s">
        <v>310</v>
      </c>
      <c r="I58" s="39" t="s">
        <v>311</v>
      </c>
      <c r="J58" s="17" t="s">
        <v>312</v>
      </c>
    </row>
    <row r="59" spans="1:10" ht="13.5" x14ac:dyDescent="0.2">
      <c r="A59" s="36">
        <v>53</v>
      </c>
      <c r="B59" s="39" t="s">
        <v>686</v>
      </c>
      <c r="C59" s="39" t="s">
        <v>183</v>
      </c>
      <c r="D59" s="39" t="s">
        <v>313</v>
      </c>
      <c r="E59" s="40" t="s">
        <v>747</v>
      </c>
      <c r="F59" s="9" t="s">
        <v>10</v>
      </c>
      <c r="G59" s="10" t="s">
        <v>43</v>
      </c>
      <c r="H59" s="39" t="s">
        <v>715</v>
      </c>
      <c r="I59" s="39" t="s">
        <v>714</v>
      </c>
      <c r="J59" s="17" t="s">
        <v>314</v>
      </c>
    </row>
    <row r="60" spans="1:10" ht="27" x14ac:dyDescent="0.2">
      <c r="A60" s="36">
        <v>54</v>
      </c>
      <c r="B60" s="39" t="s">
        <v>289</v>
      </c>
      <c r="C60" s="39" t="s">
        <v>315</v>
      </c>
      <c r="D60" s="39" t="s">
        <v>739</v>
      </c>
      <c r="E60" s="40" t="s">
        <v>316</v>
      </c>
      <c r="F60" s="9" t="s">
        <v>10</v>
      </c>
      <c r="G60" s="10" t="s">
        <v>43</v>
      </c>
      <c r="H60" s="39" t="s">
        <v>317</v>
      </c>
      <c r="I60" s="39" t="s">
        <v>318</v>
      </c>
      <c r="J60" s="17" t="s">
        <v>319</v>
      </c>
    </row>
    <row r="61" spans="1:10" ht="27" x14ac:dyDescent="0.2">
      <c r="A61" s="36">
        <v>55</v>
      </c>
      <c r="B61" s="39" t="s">
        <v>320</v>
      </c>
      <c r="C61" s="39" t="s">
        <v>321</v>
      </c>
      <c r="D61" s="39" t="s">
        <v>322</v>
      </c>
      <c r="E61" s="40" t="s">
        <v>323</v>
      </c>
      <c r="F61" s="9" t="s">
        <v>10</v>
      </c>
      <c r="G61" s="10" t="s">
        <v>179</v>
      </c>
      <c r="H61" s="39" t="s">
        <v>324</v>
      </c>
      <c r="I61" s="39" t="s">
        <v>325</v>
      </c>
      <c r="J61" s="17" t="s">
        <v>326</v>
      </c>
    </row>
    <row r="62" spans="1:10" ht="27" x14ac:dyDescent="0.2">
      <c r="A62" s="36">
        <v>56</v>
      </c>
      <c r="B62" s="39" t="s">
        <v>327</v>
      </c>
      <c r="C62" s="39" t="s">
        <v>328</v>
      </c>
      <c r="D62" s="39" t="s">
        <v>329</v>
      </c>
      <c r="E62" s="40" t="s">
        <v>797</v>
      </c>
      <c r="F62" s="9" t="s">
        <v>11</v>
      </c>
      <c r="G62" s="10" t="s">
        <v>179</v>
      </c>
      <c r="H62" s="39" t="s">
        <v>330</v>
      </c>
      <c r="I62" s="39" t="s">
        <v>713</v>
      </c>
      <c r="J62" s="24" t="s">
        <v>798</v>
      </c>
    </row>
    <row r="63" spans="1:10" ht="27" x14ac:dyDescent="0.2">
      <c r="A63" s="36">
        <v>57</v>
      </c>
      <c r="B63" s="39" t="s">
        <v>331</v>
      </c>
      <c r="C63" s="39" t="s">
        <v>332</v>
      </c>
      <c r="D63" s="39" t="s">
        <v>333</v>
      </c>
      <c r="E63" s="40" t="s">
        <v>334</v>
      </c>
      <c r="F63" s="9" t="s">
        <v>10</v>
      </c>
      <c r="G63" s="10" t="s">
        <v>43</v>
      </c>
      <c r="H63" s="39" t="s">
        <v>335</v>
      </c>
      <c r="I63" s="39" t="s">
        <v>336</v>
      </c>
      <c r="J63" s="17" t="s">
        <v>337</v>
      </c>
    </row>
    <row r="64" spans="1:10" ht="27" x14ac:dyDescent="0.2">
      <c r="A64" s="36">
        <v>58</v>
      </c>
      <c r="B64" s="39" t="s">
        <v>338</v>
      </c>
      <c r="C64" s="39" t="s">
        <v>339</v>
      </c>
      <c r="D64" s="39" t="s">
        <v>340</v>
      </c>
      <c r="E64" s="40" t="s">
        <v>341</v>
      </c>
      <c r="F64" s="9" t="s">
        <v>10</v>
      </c>
      <c r="G64" s="10" t="s">
        <v>43</v>
      </c>
      <c r="H64" s="39" t="s">
        <v>342</v>
      </c>
      <c r="I64" s="39" t="s">
        <v>343</v>
      </c>
      <c r="J64" s="17" t="s">
        <v>84</v>
      </c>
    </row>
    <row r="65" spans="1:10" ht="40.5" x14ac:dyDescent="0.2">
      <c r="A65" s="36">
        <v>59</v>
      </c>
      <c r="B65" s="39" t="s">
        <v>63</v>
      </c>
      <c r="C65" s="39" t="s">
        <v>64</v>
      </c>
      <c r="D65" s="39" t="s">
        <v>235</v>
      </c>
      <c r="E65" s="40" t="s">
        <v>344</v>
      </c>
      <c r="F65" s="9" t="s">
        <v>10</v>
      </c>
      <c r="G65" s="10" t="s">
        <v>50</v>
      </c>
      <c r="H65" s="39" t="s">
        <v>345</v>
      </c>
      <c r="I65" s="39" t="s">
        <v>346</v>
      </c>
      <c r="J65" s="17" t="s">
        <v>760</v>
      </c>
    </row>
    <row r="66" spans="1:10" ht="27" x14ac:dyDescent="0.2">
      <c r="A66" s="36">
        <v>60</v>
      </c>
      <c r="B66" s="39" t="s">
        <v>63</v>
      </c>
      <c r="C66" s="39" t="s">
        <v>167</v>
      </c>
      <c r="D66" s="39" t="s">
        <v>347</v>
      </c>
      <c r="E66" s="40" t="s">
        <v>348</v>
      </c>
      <c r="F66" s="9" t="s">
        <v>11</v>
      </c>
      <c r="G66" s="10" t="s">
        <v>43</v>
      </c>
      <c r="H66" s="39" t="s">
        <v>349</v>
      </c>
      <c r="I66" s="39" t="s">
        <v>350</v>
      </c>
      <c r="J66" s="17" t="s">
        <v>701</v>
      </c>
    </row>
    <row r="67" spans="1:10" ht="27" x14ac:dyDescent="0.2">
      <c r="A67" s="36">
        <v>61</v>
      </c>
      <c r="B67" s="39" t="s">
        <v>351</v>
      </c>
      <c r="C67" s="39" t="s">
        <v>352</v>
      </c>
      <c r="D67" s="39" t="s">
        <v>353</v>
      </c>
      <c r="E67" s="40" t="s">
        <v>354</v>
      </c>
      <c r="F67" s="9" t="s">
        <v>10</v>
      </c>
      <c r="G67" s="10" t="s">
        <v>179</v>
      </c>
      <c r="H67" s="39" t="s">
        <v>355</v>
      </c>
      <c r="I67" s="39" t="s">
        <v>740</v>
      </c>
      <c r="J67" s="17" t="s">
        <v>761</v>
      </c>
    </row>
    <row r="68" spans="1:10" ht="27" x14ac:dyDescent="0.2">
      <c r="A68" s="36">
        <v>62</v>
      </c>
      <c r="B68" s="39" t="s">
        <v>356</v>
      </c>
      <c r="C68" s="39" t="s">
        <v>357</v>
      </c>
      <c r="D68" s="39" t="s">
        <v>358</v>
      </c>
      <c r="E68" s="40" t="s">
        <v>359</v>
      </c>
      <c r="F68" s="9" t="s">
        <v>10</v>
      </c>
      <c r="G68" s="10" t="s">
        <v>179</v>
      </c>
      <c r="H68" s="39" t="s">
        <v>360</v>
      </c>
      <c r="I68" s="39" t="s">
        <v>361</v>
      </c>
      <c r="J68" s="17" t="s">
        <v>84</v>
      </c>
    </row>
    <row r="69" spans="1:10" ht="27" x14ac:dyDescent="0.2">
      <c r="A69" s="36">
        <v>63</v>
      </c>
      <c r="B69" s="39" t="s">
        <v>362</v>
      </c>
      <c r="C69" s="39" t="s">
        <v>116</v>
      </c>
      <c r="D69" s="39" t="s">
        <v>363</v>
      </c>
      <c r="E69" s="40" t="s">
        <v>364</v>
      </c>
      <c r="F69" s="9" t="s">
        <v>10</v>
      </c>
      <c r="G69" s="10" t="s">
        <v>43</v>
      </c>
      <c r="H69" s="39" t="s">
        <v>365</v>
      </c>
      <c r="I69" s="39" t="s">
        <v>716</v>
      </c>
      <c r="J69" s="17" t="s">
        <v>366</v>
      </c>
    </row>
    <row r="70" spans="1:10" ht="40.5" x14ac:dyDescent="0.2">
      <c r="A70" s="36">
        <v>64</v>
      </c>
      <c r="B70" s="39" t="s">
        <v>367</v>
      </c>
      <c r="C70" s="39" t="s">
        <v>368</v>
      </c>
      <c r="D70" s="39" t="s">
        <v>41</v>
      </c>
      <c r="E70" s="40" t="s">
        <v>369</v>
      </c>
      <c r="F70" s="9" t="s">
        <v>11</v>
      </c>
      <c r="G70" s="10" t="s">
        <v>50</v>
      </c>
      <c r="H70" s="39" t="s">
        <v>370</v>
      </c>
      <c r="I70" s="39" t="s">
        <v>371</v>
      </c>
      <c r="J70" s="17" t="s">
        <v>208</v>
      </c>
    </row>
    <row r="71" spans="1:10" ht="27" x14ac:dyDescent="0.2">
      <c r="A71" s="36">
        <v>65</v>
      </c>
      <c r="B71" s="39" t="s">
        <v>372</v>
      </c>
      <c r="C71" s="39" t="s">
        <v>373</v>
      </c>
      <c r="D71" s="39" t="s">
        <v>129</v>
      </c>
      <c r="E71" s="40" t="s">
        <v>374</v>
      </c>
      <c r="F71" s="9" t="s">
        <v>10</v>
      </c>
      <c r="G71" s="10" t="s">
        <v>179</v>
      </c>
      <c r="H71" s="39" t="s">
        <v>375</v>
      </c>
      <c r="I71" s="39" t="s">
        <v>717</v>
      </c>
      <c r="J71" s="17" t="s">
        <v>376</v>
      </c>
    </row>
    <row r="72" spans="1:10" ht="27" x14ac:dyDescent="0.2">
      <c r="A72" s="36">
        <v>66</v>
      </c>
      <c r="B72" s="39" t="s">
        <v>377</v>
      </c>
      <c r="C72" s="39" t="s">
        <v>71</v>
      </c>
      <c r="D72" s="39" t="s">
        <v>824</v>
      </c>
      <c r="E72" s="40" t="s">
        <v>379</v>
      </c>
      <c r="F72" s="9" t="s">
        <v>10</v>
      </c>
      <c r="G72" s="10" t="s">
        <v>179</v>
      </c>
      <c r="H72" s="39" t="s">
        <v>380</v>
      </c>
      <c r="I72" s="39" t="s">
        <v>381</v>
      </c>
      <c r="J72" s="17" t="s">
        <v>84</v>
      </c>
    </row>
    <row r="73" spans="1:10" ht="40.5" x14ac:dyDescent="0.2">
      <c r="A73" s="36">
        <v>67</v>
      </c>
      <c r="B73" s="39" t="s">
        <v>382</v>
      </c>
      <c r="C73" s="39" t="s">
        <v>383</v>
      </c>
      <c r="D73" s="39" t="s">
        <v>384</v>
      </c>
      <c r="E73" s="40" t="s">
        <v>385</v>
      </c>
      <c r="F73" s="9" t="s">
        <v>10</v>
      </c>
      <c r="G73" s="10" t="s">
        <v>43</v>
      </c>
      <c r="H73" s="39" t="s">
        <v>386</v>
      </c>
      <c r="I73" s="39" t="s">
        <v>387</v>
      </c>
      <c r="J73" s="17" t="s">
        <v>388</v>
      </c>
    </row>
    <row r="74" spans="1:10" ht="27" x14ac:dyDescent="0.2">
      <c r="A74" s="36">
        <v>68</v>
      </c>
      <c r="B74" s="39" t="s">
        <v>762</v>
      </c>
      <c r="C74" s="39" t="s">
        <v>389</v>
      </c>
      <c r="D74" s="39" t="s">
        <v>378</v>
      </c>
      <c r="E74" s="40" t="s">
        <v>390</v>
      </c>
      <c r="F74" s="9" t="s">
        <v>11</v>
      </c>
      <c r="G74" s="10" t="s">
        <v>179</v>
      </c>
      <c r="H74" s="39" t="s">
        <v>391</v>
      </c>
      <c r="I74" s="39" t="s">
        <v>392</v>
      </c>
      <c r="J74" s="17" t="s">
        <v>84</v>
      </c>
    </row>
    <row r="75" spans="1:10" ht="40.5" x14ac:dyDescent="0.2">
      <c r="A75" s="36">
        <v>69</v>
      </c>
      <c r="B75" s="39" t="s">
        <v>393</v>
      </c>
      <c r="C75" s="39" t="s">
        <v>160</v>
      </c>
      <c r="D75" s="39" t="s">
        <v>394</v>
      </c>
      <c r="E75" s="40" t="s">
        <v>395</v>
      </c>
      <c r="F75" s="9" t="s">
        <v>10</v>
      </c>
      <c r="G75" s="10" t="s">
        <v>50</v>
      </c>
      <c r="H75" s="39" t="s">
        <v>396</v>
      </c>
      <c r="I75" s="39" t="s">
        <v>397</v>
      </c>
      <c r="J75" s="17" t="s">
        <v>398</v>
      </c>
    </row>
    <row r="76" spans="1:10" ht="27" x14ac:dyDescent="0.2">
      <c r="A76" s="36">
        <v>70</v>
      </c>
      <c r="B76" s="39" t="s">
        <v>399</v>
      </c>
      <c r="C76" s="39" t="s">
        <v>71</v>
      </c>
      <c r="D76" s="39" t="s">
        <v>400</v>
      </c>
      <c r="E76" s="40" t="s">
        <v>401</v>
      </c>
      <c r="F76" s="9" t="s">
        <v>10</v>
      </c>
      <c r="G76" s="10" t="s">
        <v>43</v>
      </c>
      <c r="H76" s="39" t="s">
        <v>402</v>
      </c>
      <c r="I76" s="39" t="s">
        <v>403</v>
      </c>
      <c r="J76" s="17" t="s">
        <v>84</v>
      </c>
    </row>
    <row r="77" spans="1:10" ht="27" x14ac:dyDescent="0.2">
      <c r="A77" s="36">
        <v>71</v>
      </c>
      <c r="B77" s="39" t="s">
        <v>133</v>
      </c>
      <c r="C77" s="39" t="s">
        <v>404</v>
      </c>
      <c r="D77" s="39" t="s">
        <v>405</v>
      </c>
      <c r="E77" s="40" t="s">
        <v>406</v>
      </c>
      <c r="F77" s="9" t="s">
        <v>10</v>
      </c>
      <c r="G77" s="10" t="s">
        <v>179</v>
      </c>
      <c r="H77" s="39" t="s">
        <v>407</v>
      </c>
      <c r="I77" s="39" t="s">
        <v>408</v>
      </c>
      <c r="J77" s="17" t="s">
        <v>409</v>
      </c>
    </row>
    <row r="78" spans="1:10" ht="40.5" x14ac:dyDescent="0.2">
      <c r="A78" s="36">
        <v>72</v>
      </c>
      <c r="B78" s="39" t="s">
        <v>763</v>
      </c>
      <c r="C78" s="39" t="s">
        <v>410</v>
      </c>
      <c r="D78" s="39" t="s">
        <v>214</v>
      </c>
      <c r="E78" s="40" t="s">
        <v>726</v>
      </c>
      <c r="F78" s="9" t="s">
        <v>11</v>
      </c>
      <c r="G78" s="10" t="s">
        <v>50</v>
      </c>
      <c r="H78" s="39" t="s">
        <v>727</v>
      </c>
      <c r="I78" s="39" t="s">
        <v>728</v>
      </c>
      <c r="J78" s="17" t="s">
        <v>84</v>
      </c>
    </row>
    <row r="79" spans="1:10" ht="40.5" x14ac:dyDescent="0.2">
      <c r="A79" s="36">
        <v>73</v>
      </c>
      <c r="B79" s="39" t="s">
        <v>411</v>
      </c>
      <c r="C79" s="39" t="s">
        <v>412</v>
      </c>
      <c r="D79" s="39" t="s">
        <v>322</v>
      </c>
      <c r="E79" s="40" t="s">
        <v>413</v>
      </c>
      <c r="F79" s="9" t="s">
        <v>10</v>
      </c>
      <c r="G79" s="10" t="s">
        <v>43</v>
      </c>
      <c r="H79" s="39" t="s">
        <v>414</v>
      </c>
      <c r="I79" s="39" t="s">
        <v>415</v>
      </c>
      <c r="J79" s="17" t="s">
        <v>84</v>
      </c>
    </row>
    <row r="80" spans="1:10" ht="27" x14ac:dyDescent="0.2">
      <c r="A80" s="36">
        <v>74</v>
      </c>
      <c r="B80" s="39" t="s">
        <v>115</v>
      </c>
      <c r="C80" s="39" t="s">
        <v>416</v>
      </c>
      <c r="D80" s="39" t="s">
        <v>417</v>
      </c>
      <c r="E80" s="40" t="s">
        <v>418</v>
      </c>
      <c r="F80" s="9" t="s">
        <v>10</v>
      </c>
      <c r="G80" s="10" t="s">
        <v>43</v>
      </c>
      <c r="H80" s="39" t="s">
        <v>419</v>
      </c>
      <c r="I80" s="39" t="s">
        <v>420</v>
      </c>
      <c r="J80" s="17" t="s">
        <v>84</v>
      </c>
    </row>
    <row r="81" spans="1:10" ht="27" x14ac:dyDescent="0.2">
      <c r="A81" s="36">
        <v>75</v>
      </c>
      <c r="B81" s="39" t="s">
        <v>421</v>
      </c>
      <c r="C81" s="39" t="s">
        <v>422</v>
      </c>
      <c r="D81" s="39" t="s">
        <v>423</v>
      </c>
      <c r="E81" s="40" t="s">
        <v>424</v>
      </c>
      <c r="F81" s="9" t="s">
        <v>10</v>
      </c>
      <c r="G81" s="10" t="s">
        <v>179</v>
      </c>
      <c r="H81" s="39" t="s">
        <v>425</v>
      </c>
      <c r="I81" s="39" t="s">
        <v>426</v>
      </c>
      <c r="J81" s="17" t="s">
        <v>427</v>
      </c>
    </row>
    <row r="82" spans="1:10" ht="13.5" x14ac:dyDescent="0.2">
      <c r="A82" s="36">
        <v>76</v>
      </c>
      <c r="B82" s="39" t="s">
        <v>428</v>
      </c>
      <c r="C82" s="39" t="s">
        <v>167</v>
      </c>
      <c r="D82" s="39" t="s">
        <v>429</v>
      </c>
      <c r="E82" s="40" t="s">
        <v>430</v>
      </c>
      <c r="F82" s="9" t="s">
        <v>11</v>
      </c>
      <c r="G82" s="10" t="s">
        <v>179</v>
      </c>
      <c r="H82" s="39" t="s">
        <v>431</v>
      </c>
      <c r="I82" s="39" t="s">
        <v>432</v>
      </c>
      <c r="J82" s="17" t="s">
        <v>433</v>
      </c>
    </row>
    <row r="83" spans="1:10" ht="27" x14ac:dyDescent="0.2">
      <c r="A83" s="36">
        <v>77</v>
      </c>
      <c r="B83" s="39" t="s">
        <v>108</v>
      </c>
      <c r="C83" s="39" t="s">
        <v>434</v>
      </c>
      <c r="D83" s="39" t="s">
        <v>435</v>
      </c>
      <c r="E83" s="40" t="s">
        <v>436</v>
      </c>
      <c r="F83" s="9" t="s">
        <v>10</v>
      </c>
      <c r="G83" s="10" t="s">
        <v>43</v>
      </c>
      <c r="H83" s="39" t="s">
        <v>437</v>
      </c>
      <c r="I83" s="39" t="s">
        <v>718</v>
      </c>
      <c r="J83" s="17" t="s">
        <v>438</v>
      </c>
    </row>
    <row r="84" spans="1:10" ht="40.5" x14ac:dyDescent="0.2">
      <c r="A84" s="36">
        <v>78</v>
      </c>
      <c r="B84" s="39" t="s">
        <v>439</v>
      </c>
      <c r="C84" s="39" t="s">
        <v>440</v>
      </c>
      <c r="D84" s="39" t="s">
        <v>441</v>
      </c>
      <c r="E84" s="40" t="s">
        <v>442</v>
      </c>
      <c r="F84" s="9" t="s">
        <v>10</v>
      </c>
      <c r="G84" s="10" t="s">
        <v>43</v>
      </c>
      <c r="H84" s="39" t="s">
        <v>443</v>
      </c>
      <c r="I84" s="39" t="s">
        <v>719</v>
      </c>
      <c r="J84" s="17" t="s">
        <v>84</v>
      </c>
    </row>
    <row r="85" spans="1:10" ht="40.5" x14ac:dyDescent="0.2">
      <c r="A85" s="36">
        <v>79</v>
      </c>
      <c r="B85" s="39" t="s">
        <v>127</v>
      </c>
      <c r="C85" s="39" t="s">
        <v>64</v>
      </c>
      <c r="D85" s="39" t="s">
        <v>444</v>
      </c>
      <c r="E85" s="40" t="s">
        <v>445</v>
      </c>
      <c r="F85" s="9" t="s">
        <v>10</v>
      </c>
      <c r="G85" s="10" t="s">
        <v>50</v>
      </c>
      <c r="H85" s="39" t="s">
        <v>446</v>
      </c>
      <c r="I85" s="39" t="s">
        <v>447</v>
      </c>
      <c r="J85" s="17" t="s">
        <v>84</v>
      </c>
    </row>
    <row r="86" spans="1:10" ht="27" x14ac:dyDescent="0.2">
      <c r="A86" s="36">
        <v>80</v>
      </c>
      <c r="B86" s="39" t="s">
        <v>448</v>
      </c>
      <c r="C86" s="39" t="s">
        <v>449</v>
      </c>
      <c r="D86" s="39" t="s">
        <v>450</v>
      </c>
      <c r="E86" s="40" t="s">
        <v>451</v>
      </c>
      <c r="F86" s="9" t="s">
        <v>11</v>
      </c>
      <c r="G86" s="10" t="s">
        <v>179</v>
      </c>
      <c r="H86" s="39" t="s">
        <v>452</v>
      </c>
      <c r="I86" s="39" t="s">
        <v>453</v>
      </c>
      <c r="J86" s="17" t="s">
        <v>454</v>
      </c>
    </row>
    <row r="87" spans="1:10" ht="27" x14ac:dyDescent="0.2">
      <c r="A87" s="36">
        <v>81</v>
      </c>
      <c r="B87" s="9" t="s">
        <v>63</v>
      </c>
      <c r="C87" s="12" t="s">
        <v>373</v>
      </c>
      <c r="D87" s="39" t="s">
        <v>520</v>
      </c>
      <c r="E87" s="40" t="s">
        <v>521</v>
      </c>
      <c r="F87" s="9" t="s">
        <v>10</v>
      </c>
      <c r="G87" s="10" t="s">
        <v>43</v>
      </c>
      <c r="H87" s="39" t="s">
        <v>522</v>
      </c>
      <c r="I87" s="39" t="s">
        <v>523</v>
      </c>
      <c r="J87" s="17" t="s">
        <v>84</v>
      </c>
    </row>
    <row r="88" spans="1:10" ht="27" x14ac:dyDescent="0.2">
      <c r="A88" s="36">
        <v>82</v>
      </c>
      <c r="B88" s="9" t="s">
        <v>455</v>
      </c>
      <c r="C88" s="12" t="s">
        <v>456</v>
      </c>
      <c r="D88" s="39" t="s">
        <v>524</v>
      </c>
      <c r="E88" s="40" t="s">
        <v>525</v>
      </c>
      <c r="F88" s="9" t="s">
        <v>10</v>
      </c>
      <c r="G88" s="10" t="s">
        <v>179</v>
      </c>
      <c r="H88" s="39" t="s">
        <v>526</v>
      </c>
      <c r="I88" s="39" t="s">
        <v>527</v>
      </c>
      <c r="J88" s="17" t="s">
        <v>528</v>
      </c>
    </row>
    <row r="89" spans="1:10" ht="40.5" x14ac:dyDescent="0.2">
      <c r="A89" s="36">
        <v>83</v>
      </c>
      <c r="B89" s="9" t="s">
        <v>457</v>
      </c>
      <c r="C89" s="12" t="s">
        <v>458</v>
      </c>
      <c r="D89" s="39" t="s">
        <v>529</v>
      </c>
      <c r="E89" s="40" t="s">
        <v>530</v>
      </c>
      <c r="F89" s="9" t="s">
        <v>10</v>
      </c>
      <c r="G89" s="10" t="s">
        <v>50</v>
      </c>
      <c r="H89" s="39" t="s">
        <v>531</v>
      </c>
      <c r="I89" s="39" t="s">
        <v>532</v>
      </c>
      <c r="J89" s="17" t="s">
        <v>84</v>
      </c>
    </row>
    <row r="90" spans="1:10" ht="27" x14ac:dyDescent="0.2">
      <c r="A90" s="36">
        <v>84</v>
      </c>
      <c r="B90" s="9" t="s">
        <v>459</v>
      </c>
      <c r="C90" s="12" t="s">
        <v>460</v>
      </c>
      <c r="D90" s="39" t="s">
        <v>235</v>
      </c>
      <c r="E90" s="40" t="s">
        <v>533</v>
      </c>
      <c r="F90" s="9" t="s">
        <v>11</v>
      </c>
      <c r="G90" s="10" t="s">
        <v>43</v>
      </c>
      <c r="H90" s="39" t="s">
        <v>534</v>
      </c>
      <c r="I90" s="39" t="s">
        <v>720</v>
      </c>
      <c r="J90" s="17" t="s">
        <v>84</v>
      </c>
    </row>
    <row r="91" spans="1:10" ht="27" x14ac:dyDescent="0.2">
      <c r="A91" s="36">
        <v>85</v>
      </c>
      <c r="B91" s="9" t="s">
        <v>461</v>
      </c>
      <c r="C91" s="12" t="s">
        <v>462</v>
      </c>
      <c r="D91" s="39" t="s">
        <v>535</v>
      </c>
      <c r="E91" s="40" t="s">
        <v>536</v>
      </c>
      <c r="F91" s="9" t="s">
        <v>10</v>
      </c>
      <c r="G91" s="10" t="s">
        <v>43</v>
      </c>
      <c r="H91" s="39" t="s">
        <v>537</v>
      </c>
      <c r="I91" s="39" t="s">
        <v>538</v>
      </c>
      <c r="J91" s="17" t="s">
        <v>539</v>
      </c>
    </row>
    <row r="92" spans="1:10" ht="27" x14ac:dyDescent="0.2">
      <c r="A92" s="36">
        <v>86</v>
      </c>
      <c r="B92" s="12" t="s">
        <v>463</v>
      </c>
      <c r="C92" s="12" t="s">
        <v>464</v>
      </c>
      <c r="D92" s="39" t="s">
        <v>540</v>
      </c>
      <c r="E92" s="40" t="s">
        <v>541</v>
      </c>
      <c r="F92" s="9" t="s">
        <v>10</v>
      </c>
      <c r="G92" s="10" t="s">
        <v>43</v>
      </c>
      <c r="H92" s="39" t="s">
        <v>542</v>
      </c>
      <c r="I92" s="39" t="s">
        <v>721</v>
      </c>
      <c r="J92" s="17" t="s">
        <v>84</v>
      </c>
    </row>
    <row r="93" spans="1:10" ht="40.5" x14ac:dyDescent="0.2">
      <c r="A93" s="36">
        <v>87</v>
      </c>
      <c r="B93" s="12" t="s">
        <v>465</v>
      </c>
      <c r="C93" s="12" t="s">
        <v>466</v>
      </c>
      <c r="D93" s="39" t="s">
        <v>694</v>
      </c>
      <c r="E93" s="40" t="s">
        <v>835</v>
      </c>
      <c r="F93" s="9" t="s">
        <v>10</v>
      </c>
      <c r="G93" s="10" t="s">
        <v>43</v>
      </c>
      <c r="H93" s="39" t="s">
        <v>543</v>
      </c>
      <c r="I93" s="39" t="s">
        <v>722</v>
      </c>
      <c r="J93" s="17" t="s">
        <v>544</v>
      </c>
    </row>
    <row r="94" spans="1:10" ht="40.5" x14ac:dyDescent="0.2">
      <c r="A94" s="36">
        <v>88</v>
      </c>
      <c r="B94" s="12" t="s">
        <v>467</v>
      </c>
      <c r="C94" s="12" t="s">
        <v>468</v>
      </c>
      <c r="D94" s="39" t="s">
        <v>429</v>
      </c>
      <c r="E94" s="40" t="s">
        <v>545</v>
      </c>
      <c r="F94" s="9" t="s">
        <v>11</v>
      </c>
      <c r="G94" s="10" t="s">
        <v>50</v>
      </c>
      <c r="H94" s="39" t="s">
        <v>546</v>
      </c>
      <c r="I94" s="39" t="s">
        <v>547</v>
      </c>
      <c r="J94" s="24" t="s">
        <v>84</v>
      </c>
    </row>
    <row r="95" spans="1:10" ht="27" x14ac:dyDescent="0.2">
      <c r="A95" s="36">
        <v>89</v>
      </c>
      <c r="B95" s="12" t="s">
        <v>115</v>
      </c>
      <c r="C95" s="12" t="s">
        <v>469</v>
      </c>
      <c r="D95" s="39" t="s">
        <v>548</v>
      </c>
      <c r="E95" s="40" t="s">
        <v>549</v>
      </c>
      <c r="F95" s="9" t="s">
        <v>10</v>
      </c>
      <c r="G95" s="10" t="s">
        <v>43</v>
      </c>
      <c r="H95" s="39" t="s">
        <v>550</v>
      </c>
      <c r="I95" s="39" t="s">
        <v>551</v>
      </c>
      <c r="J95" s="17" t="s">
        <v>305</v>
      </c>
    </row>
    <row r="96" spans="1:10" ht="27" x14ac:dyDescent="0.2">
      <c r="A96" s="36">
        <v>90</v>
      </c>
      <c r="B96" s="12" t="s">
        <v>470</v>
      </c>
      <c r="C96" s="12" t="s">
        <v>471</v>
      </c>
      <c r="D96" s="39" t="s">
        <v>552</v>
      </c>
      <c r="E96" s="40" t="s">
        <v>553</v>
      </c>
      <c r="F96" s="9" t="s">
        <v>10</v>
      </c>
      <c r="G96" s="10" t="s">
        <v>179</v>
      </c>
      <c r="H96" s="39" t="s">
        <v>554</v>
      </c>
      <c r="I96" s="39" t="s">
        <v>555</v>
      </c>
      <c r="J96" s="17" t="s">
        <v>84</v>
      </c>
    </row>
    <row r="97" spans="1:10" ht="27" x14ac:dyDescent="0.2">
      <c r="A97" s="36">
        <v>91</v>
      </c>
      <c r="B97" s="12" t="s">
        <v>121</v>
      </c>
      <c r="C97" s="12" t="s">
        <v>315</v>
      </c>
      <c r="D97" s="39" t="s">
        <v>556</v>
      </c>
      <c r="E97" s="40" t="s">
        <v>557</v>
      </c>
      <c r="F97" s="9" t="s">
        <v>10</v>
      </c>
      <c r="G97" s="10" t="s">
        <v>43</v>
      </c>
      <c r="H97" s="39" t="s">
        <v>558</v>
      </c>
      <c r="I97" s="39" t="s">
        <v>559</v>
      </c>
      <c r="J97" s="17" t="s">
        <v>560</v>
      </c>
    </row>
    <row r="98" spans="1:10" ht="27" x14ac:dyDescent="0.2">
      <c r="A98" s="36">
        <v>92</v>
      </c>
      <c r="B98" s="39" t="s">
        <v>140</v>
      </c>
      <c r="C98" s="39" t="s">
        <v>518</v>
      </c>
      <c r="D98" s="39" t="s">
        <v>793</v>
      </c>
      <c r="E98" s="40" t="s">
        <v>795</v>
      </c>
      <c r="F98" s="9" t="s">
        <v>11</v>
      </c>
      <c r="G98" s="10" t="s">
        <v>179</v>
      </c>
      <c r="H98" s="40" t="s">
        <v>794</v>
      </c>
      <c r="I98" s="39" t="s">
        <v>796</v>
      </c>
      <c r="J98" s="24" t="s">
        <v>765</v>
      </c>
    </row>
    <row r="99" spans="1:10" ht="13.5" x14ac:dyDescent="0.2">
      <c r="A99" s="36">
        <v>93</v>
      </c>
      <c r="B99" s="12" t="s">
        <v>766</v>
      </c>
      <c r="C99" s="12" t="s">
        <v>767</v>
      </c>
      <c r="D99" s="39" t="s">
        <v>731</v>
      </c>
      <c r="E99" s="40" t="s">
        <v>768</v>
      </c>
      <c r="F99" s="9" t="s">
        <v>10</v>
      </c>
      <c r="G99" s="10" t="s">
        <v>179</v>
      </c>
      <c r="H99" s="39" t="s">
        <v>769</v>
      </c>
      <c r="I99" s="39" t="s">
        <v>770</v>
      </c>
      <c r="J99" s="24" t="s">
        <v>84</v>
      </c>
    </row>
    <row r="100" spans="1:10" ht="40.5" x14ac:dyDescent="0.2">
      <c r="A100" s="36">
        <v>94</v>
      </c>
      <c r="B100" s="12" t="s">
        <v>474</v>
      </c>
      <c r="C100" s="12" t="s">
        <v>71</v>
      </c>
      <c r="D100" s="39" t="s">
        <v>80</v>
      </c>
      <c r="E100" s="40" t="s">
        <v>561</v>
      </c>
      <c r="F100" s="9" t="s">
        <v>10</v>
      </c>
      <c r="G100" s="10" t="s">
        <v>50</v>
      </c>
      <c r="H100" s="39" t="s">
        <v>562</v>
      </c>
      <c r="I100" s="39" t="s">
        <v>563</v>
      </c>
      <c r="J100" s="24" t="s">
        <v>771</v>
      </c>
    </row>
    <row r="101" spans="1:10" ht="27" x14ac:dyDescent="0.2">
      <c r="A101" s="36">
        <v>95</v>
      </c>
      <c r="B101" s="12" t="s">
        <v>108</v>
      </c>
      <c r="C101" s="12" t="s">
        <v>475</v>
      </c>
      <c r="D101" s="39" t="s">
        <v>97</v>
      </c>
      <c r="E101" s="40" t="s">
        <v>564</v>
      </c>
      <c r="F101" s="9" t="s">
        <v>10</v>
      </c>
      <c r="G101" s="10" t="s">
        <v>43</v>
      </c>
      <c r="H101" s="39" t="s">
        <v>565</v>
      </c>
      <c r="I101" s="39" t="s">
        <v>566</v>
      </c>
      <c r="J101" s="17" t="s">
        <v>84</v>
      </c>
    </row>
    <row r="102" spans="1:10" ht="27" x14ac:dyDescent="0.2">
      <c r="A102" s="36">
        <v>96</v>
      </c>
      <c r="B102" s="12" t="s">
        <v>476</v>
      </c>
      <c r="C102" s="12" t="s">
        <v>477</v>
      </c>
      <c r="D102" s="39" t="s">
        <v>567</v>
      </c>
      <c r="E102" s="40" t="s">
        <v>568</v>
      </c>
      <c r="F102" s="9" t="s">
        <v>11</v>
      </c>
      <c r="G102" s="10" t="s">
        <v>43</v>
      </c>
      <c r="H102" s="39" t="s">
        <v>569</v>
      </c>
      <c r="I102" s="39" t="s">
        <v>570</v>
      </c>
      <c r="J102" s="17" t="s">
        <v>84</v>
      </c>
    </row>
    <row r="103" spans="1:10" ht="27" x14ac:dyDescent="0.2">
      <c r="A103" s="36">
        <v>97</v>
      </c>
      <c r="B103" s="12" t="s">
        <v>729</v>
      </c>
      <c r="C103" s="12" t="s">
        <v>730</v>
      </c>
      <c r="D103" s="39" t="s">
        <v>571</v>
      </c>
      <c r="E103" s="40" t="s">
        <v>572</v>
      </c>
      <c r="F103" s="9" t="s">
        <v>10</v>
      </c>
      <c r="G103" s="10" t="s">
        <v>179</v>
      </c>
      <c r="H103" s="39" t="s">
        <v>573</v>
      </c>
      <c r="I103" s="39" t="s">
        <v>574</v>
      </c>
      <c r="J103" s="17" t="s">
        <v>84</v>
      </c>
    </row>
    <row r="104" spans="1:10" ht="27" x14ac:dyDescent="0.2">
      <c r="A104" s="36">
        <v>98</v>
      </c>
      <c r="B104" s="12" t="s">
        <v>478</v>
      </c>
      <c r="C104" s="12" t="s">
        <v>473</v>
      </c>
      <c r="D104" s="39" t="s">
        <v>575</v>
      </c>
      <c r="E104" s="40" t="s">
        <v>576</v>
      </c>
      <c r="F104" s="9" t="s">
        <v>10</v>
      </c>
      <c r="G104" s="10" t="s">
        <v>43</v>
      </c>
      <c r="H104" s="39" t="s">
        <v>577</v>
      </c>
      <c r="I104" s="39" t="s">
        <v>723</v>
      </c>
      <c r="J104" s="17" t="s">
        <v>578</v>
      </c>
    </row>
    <row r="105" spans="1:10" ht="40.5" x14ac:dyDescent="0.2">
      <c r="A105" s="36">
        <v>99</v>
      </c>
      <c r="B105" s="12" t="s">
        <v>108</v>
      </c>
      <c r="C105" s="12" t="s">
        <v>191</v>
      </c>
      <c r="D105" s="39" t="s">
        <v>552</v>
      </c>
      <c r="E105" s="40" t="s">
        <v>579</v>
      </c>
      <c r="F105" s="9" t="s">
        <v>10</v>
      </c>
      <c r="G105" s="10" t="s">
        <v>50</v>
      </c>
      <c r="H105" s="39" t="s">
        <v>580</v>
      </c>
      <c r="I105" s="39" t="s">
        <v>581</v>
      </c>
      <c r="J105" s="17" t="s">
        <v>398</v>
      </c>
    </row>
    <row r="106" spans="1:10" ht="27" x14ac:dyDescent="0.2">
      <c r="A106" s="36">
        <v>100</v>
      </c>
      <c r="B106" s="12" t="s">
        <v>479</v>
      </c>
      <c r="C106" s="12" t="s">
        <v>150</v>
      </c>
      <c r="D106" s="39" t="s">
        <v>582</v>
      </c>
      <c r="E106" s="40" t="s">
        <v>583</v>
      </c>
      <c r="F106" s="9" t="s">
        <v>11</v>
      </c>
      <c r="G106" s="10" t="s">
        <v>179</v>
      </c>
      <c r="H106" s="39" t="s">
        <v>584</v>
      </c>
      <c r="I106" s="39" t="s">
        <v>585</v>
      </c>
      <c r="J106" s="24" t="s">
        <v>84</v>
      </c>
    </row>
    <row r="107" spans="1:10" ht="13.5" x14ac:dyDescent="0.2">
      <c r="A107" s="36">
        <v>101</v>
      </c>
      <c r="B107" s="12" t="s">
        <v>480</v>
      </c>
      <c r="C107" s="12" t="s">
        <v>481</v>
      </c>
      <c r="D107" s="39" t="s">
        <v>586</v>
      </c>
      <c r="E107" s="40" t="s">
        <v>587</v>
      </c>
      <c r="F107" s="9" t="s">
        <v>10</v>
      </c>
      <c r="G107" s="10" t="s">
        <v>43</v>
      </c>
      <c r="H107" s="39" t="s">
        <v>588</v>
      </c>
      <c r="I107" s="39" t="s">
        <v>589</v>
      </c>
      <c r="J107" s="17" t="s">
        <v>84</v>
      </c>
    </row>
    <row r="108" spans="1:10" ht="27" x14ac:dyDescent="0.2">
      <c r="A108" s="36">
        <v>102</v>
      </c>
      <c r="B108" s="12" t="s">
        <v>482</v>
      </c>
      <c r="C108" s="12" t="s">
        <v>483</v>
      </c>
      <c r="D108" s="39" t="s">
        <v>535</v>
      </c>
      <c r="E108" s="40" t="s">
        <v>590</v>
      </c>
      <c r="F108" s="9" t="s">
        <v>10</v>
      </c>
      <c r="G108" s="10" t="s">
        <v>43</v>
      </c>
      <c r="H108" s="39" t="s">
        <v>591</v>
      </c>
      <c r="I108" s="39" t="s">
        <v>592</v>
      </c>
      <c r="J108" s="17" t="s">
        <v>84</v>
      </c>
    </row>
    <row r="109" spans="1:10" ht="27" x14ac:dyDescent="0.2">
      <c r="A109" s="36">
        <v>103</v>
      </c>
      <c r="B109" s="12" t="s">
        <v>480</v>
      </c>
      <c r="C109" s="12" t="s">
        <v>332</v>
      </c>
      <c r="D109" s="39" t="s">
        <v>117</v>
      </c>
      <c r="E109" s="40" t="s">
        <v>359</v>
      </c>
      <c r="F109" s="9" t="s">
        <v>10</v>
      </c>
      <c r="G109" s="10" t="s">
        <v>43</v>
      </c>
      <c r="H109" s="39" t="s">
        <v>593</v>
      </c>
      <c r="I109" s="39" t="s">
        <v>594</v>
      </c>
      <c r="J109" s="17" t="s">
        <v>595</v>
      </c>
    </row>
    <row r="110" spans="1:10" ht="27" x14ac:dyDescent="0.2">
      <c r="A110" s="36">
        <v>104</v>
      </c>
      <c r="B110" s="12" t="s">
        <v>484</v>
      </c>
      <c r="C110" s="12" t="s">
        <v>485</v>
      </c>
      <c r="D110" s="39" t="s">
        <v>567</v>
      </c>
      <c r="E110" s="40" t="s">
        <v>596</v>
      </c>
      <c r="F110" s="9" t="s">
        <v>11</v>
      </c>
      <c r="G110" s="10" t="s">
        <v>43</v>
      </c>
      <c r="H110" s="39" t="s">
        <v>597</v>
      </c>
      <c r="I110" s="39" t="s">
        <v>598</v>
      </c>
      <c r="J110" s="17" t="s">
        <v>599</v>
      </c>
    </row>
    <row r="111" spans="1:10" ht="27" x14ac:dyDescent="0.2">
      <c r="A111" s="36">
        <v>105</v>
      </c>
      <c r="B111" s="12" t="s">
        <v>465</v>
      </c>
      <c r="C111" s="12" t="s">
        <v>86</v>
      </c>
      <c r="D111" s="39" t="s">
        <v>168</v>
      </c>
      <c r="E111" s="40" t="s">
        <v>600</v>
      </c>
      <c r="F111" s="9" t="s">
        <v>10</v>
      </c>
      <c r="G111" s="10" t="s">
        <v>43</v>
      </c>
      <c r="H111" s="39" t="s">
        <v>601</v>
      </c>
      <c r="I111" s="39" t="s">
        <v>724</v>
      </c>
      <c r="J111" s="17" t="s">
        <v>84</v>
      </c>
    </row>
    <row r="112" spans="1:10" ht="40.5" x14ac:dyDescent="0.2">
      <c r="A112" s="36">
        <v>106</v>
      </c>
      <c r="B112" s="12" t="s">
        <v>486</v>
      </c>
      <c r="C112" s="12" t="s">
        <v>290</v>
      </c>
      <c r="D112" s="39" t="s">
        <v>192</v>
      </c>
      <c r="E112" s="40" t="s">
        <v>602</v>
      </c>
      <c r="F112" s="9" t="s">
        <v>10</v>
      </c>
      <c r="G112" s="10" t="s">
        <v>50</v>
      </c>
      <c r="H112" s="39" t="s">
        <v>603</v>
      </c>
      <c r="I112" s="39" t="s">
        <v>604</v>
      </c>
      <c r="J112" s="17" t="s">
        <v>84</v>
      </c>
    </row>
    <row r="113" spans="1:10" ht="27" x14ac:dyDescent="0.2">
      <c r="A113" s="36">
        <v>107</v>
      </c>
      <c r="B113" s="12" t="s">
        <v>487</v>
      </c>
      <c r="C113" s="12" t="s">
        <v>213</v>
      </c>
      <c r="D113" s="39" t="s">
        <v>823</v>
      </c>
      <c r="E113" s="40" t="s">
        <v>605</v>
      </c>
      <c r="F113" s="9" t="s">
        <v>10</v>
      </c>
      <c r="G113" s="10" t="s">
        <v>43</v>
      </c>
      <c r="H113" s="39" t="s">
        <v>606</v>
      </c>
      <c r="I113" s="39" t="s">
        <v>607</v>
      </c>
      <c r="J113" s="17" t="s">
        <v>84</v>
      </c>
    </row>
    <row r="114" spans="1:10" ht="27" x14ac:dyDescent="0.2">
      <c r="A114" s="36">
        <v>108</v>
      </c>
      <c r="B114" s="12" t="s">
        <v>488</v>
      </c>
      <c r="C114" s="12" t="s">
        <v>489</v>
      </c>
      <c r="D114" s="39" t="s">
        <v>608</v>
      </c>
      <c r="E114" s="40" t="s">
        <v>609</v>
      </c>
      <c r="F114" s="9" t="s">
        <v>11</v>
      </c>
      <c r="G114" s="10" t="s">
        <v>43</v>
      </c>
      <c r="H114" s="39" t="s">
        <v>610</v>
      </c>
      <c r="I114" s="39" t="s">
        <v>611</v>
      </c>
      <c r="J114" s="24" t="s">
        <v>84</v>
      </c>
    </row>
    <row r="115" spans="1:10" ht="40.5" x14ac:dyDescent="0.2">
      <c r="A115" s="36">
        <v>109</v>
      </c>
      <c r="B115" s="39" t="s">
        <v>121</v>
      </c>
      <c r="C115" s="39" t="s">
        <v>223</v>
      </c>
      <c r="D115" s="39" t="s">
        <v>616</v>
      </c>
      <c r="E115" s="40" t="s">
        <v>617</v>
      </c>
      <c r="F115" s="9" t="s">
        <v>10</v>
      </c>
      <c r="G115" s="10" t="s">
        <v>50</v>
      </c>
      <c r="H115" s="39" t="s">
        <v>618</v>
      </c>
      <c r="I115" s="39" t="s">
        <v>773</v>
      </c>
      <c r="J115" s="17" t="s">
        <v>774</v>
      </c>
    </row>
    <row r="116" spans="1:10" ht="40.5" x14ac:dyDescent="0.2">
      <c r="A116" s="36">
        <v>110</v>
      </c>
      <c r="B116" s="39" t="s">
        <v>492</v>
      </c>
      <c r="C116" s="39" t="s">
        <v>493</v>
      </c>
      <c r="D116" s="39" t="s">
        <v>619</v>
      </c>
      <c r="E116" s="40" t="s">
        <v>620</v>
      </c>
      <c r="F116" s="9" t="s">
        <v>10</v>
      </c>
      <c r="G116" s="10" t="s">
        <v>43</v>
      </c>
      <c r="H116" s="39" t="s">
        <v>621</v>
      </c>
      <c r="I116" s="39" t="s">
        <v>622</v>
      </c>
      <c r="J116" s="17" t="s">
        <v>84</v>
      </c>
    </row>
    <row r="117" spans="1:10" ht="27" x14ac:dyDescent="0.2">
      <c r="A117" s="36">
        <v>111</v>
      </c>
      <c r="B117" s="39" t="s">
        <v>465</v>
      </c>
      <c r="C117" s="39" t="s">
        <v>494</v>
      </c>
      <c r="D117" s="39" t="s">
        <v>690</v>
      </c>
      <c r="E117" s="40" t="s">
        <v>691</v>
      </c>
      <c r="F117" s="9" t="s">
        <v>11</v>
      </c>
      <c r="G117" s="10" t="s">
        <v>43</v>
      </c>
      <c r="H117" s="39" t="s">
        <v>692</v>
      </c>
      <c r="I117" s="39" t="s">
        <v>693</v>
      </c>
      <c r="J117" s="24" t="s">
        <v>84</v>
      </c>
    </row>
    <row r="118" spans="1:10" ht="27" x14ac:dyDescent="0.2">
      <c r="A118" s="36">
        <v>112</v>
      </c>
      <c r="B118" s="39" t="s">
        <v>495</v>
      </c>
      <c r="C118" s="39" t="s">
        <v>434</v>
      </c>
      <c r="D118" s="39" t="s">
        <v>623</v>
      </c>
      <c r="E118" s="40" t="s">
        <v>624</v>
      </c>
      <c r="F118" s="9" t="s">
        <v>10</v>
      </c>
      <c r="G118" s="10" t="s">
        <v>43</v>
      </c>
      <c r="H118" s="39" t="s">
        <v>625</v>
      </c>
      <c r="I118" s="39" t="s">
        <v>626</v>
      </c>
      <c r="J118" s="17" t="s">
        <v>84</v>
      </c>
    </row>
    <row r="119" spans="1:10" ht="27" x14ac:dyDescent="0.2">
      <c r="A119" s="36">
        <v>113</v>
      </c>
      <c r="B119" s="39" t="s">
        <v>496</v>
      </c>
      <c r="C119" s="39" t="s">
        <v>497</v>
      </c>
      <c r="D119" s="39" t="s">
        <v>229</v>
      </c>
      <c r="E119" s="40" t="s">
        <v>627</v>
      </c>
      <c r="F119" s="9" t="s">
        <v>10</v>
      </c>
      <c r="G119" s="10" t="s">
        <v>179</v>
      </c>
      <c r="H119" s="39" t="s">
        <v>631</v>
      </c>
      <c r="I119" s="39" t="s">
        <v>628</v>
      </c>
      <c r="J119" s="24" t="s">
        <v>828</v>
      </c>
    </row>
    <row r="120" spans="1:10" ht="27" x14ac:dyDescent="0.2">
      <c r="A120" s="36">
        <v>114</v>
      </c>
      <c r="B120" s="39" t="s">
        <v>465</v>
      </c>
      <c r="C120" s="39" t="s">
        <v>416</v>
      </c>
      <c r="D120" s="39" t="s">
        <v>629</v>
      </c>
      <c r="E120" s="40" t="s">
        <v>630</v>
      </c>
      <c r="F120" s="9" t="s">
        <v>10</v>
      </c>
      <c r="G120" s="10" t="s">
        <v>43</v>
      </c>
      <c r="H120" s="39" t="s">
        <v>632</v>
      </c>
      <c r="I120" s="39" t="s">
        <v>633</v>
      </c>
      <c r="J120" s="24" t="s">
        <v>84</v>
      </c>
    </row>
    <row r="121" spans="1:10" ht="27" x14ac:dyDescent="0.2">
      <c r="A121" s="36">
        <v>115</v>
      </c>
      <c r="B121" s="39" t="s">
        <v>140</v>
      </c>
      <c r="C121" s="39" t="s">
        <v>498</v>
      </c>
      <c r="D121" s="39" t="s">
        <v>634</v>
      </c>
      <c r="E121" s="40" t="s">
        <v>635</v>
      </c>
      <c r="F121" s="9" t="s">
        <v>11</v>
      </c>
      <c r="G121" s="10" t="s">
        <v>43</v>
      </c>
      <c r="H121" s="39" t="s">
        <v>636</v>
      </c>
      <c r="I121" s="39" t="s">
        <v>637</v>
      </c>
      <c r="J121" s="24" t="s">
        <v>638</v>
      </c>
    </row>
    <row r="122" spans="1:10" ht="27" x14ac:dyDescent="0.2">
      <c r="A122" s="36">
        <v>116</v>
      </c>
      <c r="B122" s="39" t="s">
        <v>499</v>
      </c>
      <c r="C122" s="39" t="s">
        <v>47</v>
      </c>
      <c r="D122" s="39" t="s">
        <v>639</v>
      </c>
      <c r="E122" s="40" t="s">
        <v>640</v>
      </c>
      <c r="F122" s="9" t="s">
        <v>10</v>
      </c>
      <c r="G122" s="10" t="s">
        <v>179</v>
      </c>
      <c r="H122" s="39" t="s">
        <v>641</v>
      </c>
      <c r="I122" s="39" t="s">
        <v>642</v>
      </c>
      <c r="J122" s="17" t="s">
        <v>305</v>
      </c>
    </row>
    <row r="123" spans="1:10" ht="40.5" x14ac:dyDescent="0.2">
      <c r="A123" s="36">
        <v>117</v>
      </c>
      <c r="B123" s="39" t="s">
        <v>500</v>
      </c>
      <c r="C123" s="39" t="s">
        <v>191</v>
      </c>
      <c r="D123" s="39" t="s">
        <v>647</v>
      </c>
      <c r="E123" s="40" t="s">
        <v>836</v>
      </c>
      <c r="F123" s="9" t="s">
        <v>10</v>
      </c>
      <c r="G123" s="10" t="s">
        <v>179</v>
      </c>
      <c r="H123" s="39" t="s">
        <v>837</v>
      </c>
      <c r="I123" s="39" t="s">
        <v>778</v>
      </c>
      <c r="J123" s="17" t="s">
        <v>326</v>
      </c>
    </row>
    <row r="124" spans="1:10" ht="27" x14ac:dyDescent="0.2">
      <c r="A124" s="36">
        <v>118</v>
      </c>
      <c r="B124" s="39" t="s">
        <v>85</v>
      </c>
      <c r="C124" s="39" t="s">
        <v>498</v>
      </c>
      <c r="D124" s="39" t="s">
        <v>648</v>
      </c>
      <c r="E124" s="40" t="s">
        <v>649</v>
      </c>
      <c r="F124" s="9" t="s">
        <v>11</v>
      </c>
      <c r="G124" s="10" t="s">
        <v>43</v>
      </c>
      <c r="H124" s="39" t="s">
        <v>650</v>
      </c>
      <c r="I124" s="39" t="s">
        <v>651</v>
      </c>
      <c r="J124" s="17" t="s">
        <v>84</v>
      </c>
    </row>
    <row r="125" spans="1:10" ht="27" x14ac:dyDescent="0.2">
      <c r="A125" s="36">
        <v>119</v>
      </c>
      <c r="B125" s="39" t="s">
        <v>484</v>
      </c>
      <c r="C125" s="39" t="s">
        <v>779</v>
      </c>
      <c r="D125" s="39" t="s">
        <v>670</v>
      </c>
      <c r="E125" s="40" t="s">
        <v>780</v>
      </c>
      <c r="F125" s="9" t="s">
        <v>11</v>
      </c>
      <c r="G125" s="10" t="s">
        <v>179</v>
      </c>
      <c r="H125" s="39" t="s">
        <v>781</v>
      </c>
      <c r="I125" s="39" t="s">
        <v>782</v>
      </c>
      <c r="J125" s="17" t="s">
        <v>84</v>
      </c>
    </row>
    <row r="126" spans="1:10" ht="27" x14ac:dyDescent="0.2">
      <c r="A126" s="36">
        <v>120</v>
      </c>
      <c r="B126" s="39" t="s">
        <v>159</v>
      </c>
      <c r="C126" s="39" t="s">
        <v>501</v>
      </c>
      <c r="D126" s="39" t="s">
        <v>652</v>
      </c>
      <c r="E126" s="40" t="s">
        <v>653</v>
      </c>
      <c r="F126" s="9" t="s">
        <v>10</v>
      </c>
      <c r="G126" s="10" t="s">
        <v>179</v>
      </c>
      <c r="H126" s="39" t="s">
        <v>654</v>
      </c>
      <c r="I126" s="39" t="s">
        <v>725</v>
      </c>
      <c r="J126" s="17" t="s">
        <v>84</v>
      </c>
    </row>
    <row r="127" spans="1:10" ht="27" x14ac:dyDescent="0.2">
      <c r="A127" s="36">
        <v>121</v>
      </c>
      <c r="B127" s="39" t="s">
        <v>505</v>
      </c>
      <c r="C127" s="39" t="s">
        <v>506</v>
      </c>
      <c r="D127" s="39" t="s">
        <v>660</v>
      </c>
      <c r="E127" s="40" t="s">
        <v>661</v>
      </c>
      <c r="F127" s="9" t="s">
        <v>11</v>
      </c>
      <c r="G127" s="10" t="s">
        <v>179</v>
      </c>
      <c r="H127" s="39" t="s">
        <v>662</v>
      </c>
      <c r="I127" s="39" t="s">
        <v>663</v>
      </c>
      <c r="J127" s="24" t="s">
        <v>776</v>
      </c>
    </row>
    <row r="128" spans="1:10" ht="27" x14ac:dyDescent="0.2">
      <c r="A128" s="36">
        <v>122</v>
      </c>
      <c r="B128" s="17" t="s">
        <v>484</v>
      </c>
      <c r="C128" s="17" t="s">
        <v>504</v>
      </c>
      <c r="D128" s="17" t="s">
        <v>435</v>
      </c>
      <c r="E128" s="30" t="s">
        <v>656</v>
      </c>
      <c r="F128" s="19" t="s">
        <v>11</v>
      </c>
      <c r="G128" s="28" t="s">
        <v>43</v>
      </c>
      <c r="H128" s="17" t="s">
        <v>657</v>
      </c>
      <c r="I128" s="17" t="s">
        <v>658</v>
      </c>
      <c r="J128" s="17" t="s">
        <v>659</v>
      </c>
    </row>
    <row r="129" spans="1:10" ht="27" x14ac:dyDescent="0.2">
      <c r="A129" s="36">
        <v>123</v>
      </c>
      <c r="B129" s="17" t="s">
        <v>472</v>
      </c>
      <c r="C129" s="17" t="s">
        <v>502</v>
      </c>
      <c r="D129" s="17" t="s">
        <v>313</v>
      </c>
      <c r="E129" s="31" t="s">
        <v>698</v>
      </c>
      <c r="F129" s="23" t="s">
        <v>10</v>
      </c>
      <c r="G129" s="28" t="s">
        <v>655</v>
      </c>
      <c r="H129" s="24" t="s">
        <v>699</v>
      </c>
      <c r="I129" s="24" t="s">
        <v>700</v>
      </c>
      <c r="J129" s="17" t="s">
        <v>84</v>
      </c>
    </row>
    <row r="130" spans="1:10" ht="27" x14ac:dyDescent="0.2">
      <c r="A130" s="36">
        <v>124</v>
      </c>
      <c r="B130" s="17" t="s">
        <v>509</v>
      </c>
      <c r="C130" s="17" t="s">
        <v>510</v>
      </c>
      <c r="D130" s="24" t="s">
        <v>155</v>
      </c>
      <c r="E130" s="31" t="s">
        <v>687</v>
      </c>
      <c r="F130" s="23" t="s">
        <v>11</v>
      </c>
      <c r="G130" s="28" t="s">
        <v>179</v>
      </c>
      <c r="H130" s="24" t="s">
        <v>688</v>
      </c>
      <c r="I130" s="24" t="s">
        <v>689</v>
      </c>
      <c r="J130" s="24" t="s">
        <v>84</v>
      </c>
    </row>
    <row r="131" spans="1:10" ht="27" x14ac:dyDescent="0.2">
      <c r="A131" s="36">
        <v>125</v>
      </c>
      <c r="B131" s="17" t="s">
        <v>108</v>
      </c>
      <c r="C131" s="39" t="s">
        <v>838</v>
      </c>
      <c r="D131" s="17" t="s">
        <v>520</v>
      </c>
      <c r="E131" s="30" t="s">
        <v>664</v>
      </c>
      <c r="F131" s="19" t="s">
        <v>11</v>
      </c>
      <c r="G131" s="28" t="s">
        <v>179</v>
      </c>
      <c r="H131" s="17" t="s">
        <v>665</v>
      </c>
      <c r="I131" s="24" t="s">
        <v>799</v>
      </c>
      <c r="J131" s="17" t="s">
        <v>84</v>
      </c>
    </row>
    <row r="132" spans="1:10" ht="27" x14ac:dyDescent="0.2">
      <c r="A132" s="36">
        <v>126</v>
      </c>
      <c r="B132" s="17" t="s">
        <v>108</v>
      </c>
      <c r="C132" s="17" t="s">
        <v>783</v>
      </c>
      <c r="D132" s="17" t="s">
        <v>784</v>
      </c>
      <c r="E132" s="17" t="s">
        <v>785</v>
      </c>
      <c r="F132" s="17" t="s">
        <v>10</v>
      </c>
      <c r="G132" s="17" t="s">
        <v>179</v>
      </c>
      <c r="H132" s="17" t="s">
        <v>786</v>
      </c>
      <c r="I132" s="17" t="s">
        <v>787</v>
      </c>
      <c r="J132" s="17" t="s">
        <v>84</v>
      </c>
    </row>
    <row r="133" spans="1:10" ht="27" x14ac:dyDescent="0.2">
      <c r="A133" s="36">
        <v>127</v>
      </c>
      <c r="B133" s="17" t="s">
        <v>121</v>
      </c>
      <c r="C133" s="17" t="s">
        <v>477</v>
      </c>
      <c r="D133" s="24" t="s">
        <v>548</v>
      </c>
      <c r="E133" s="31" t="s">
        <v>748</v>
      </c>
      <c r="F133" s="23" t="s">
        <v>11</v>
      </c>
      <c r="G133" s="28" t="s">
        <v>43</v>
      </c>
      <c r="H133" s="24" t="s">
        <v>749</v>
      </c>
      <c r="I133" s="24" t="s">
        <v>800</v>
      </c>
      <c r="J133" s="24" t="s">
        <v>84</v>
      </c>
    </row>
    <row r="134" spans="1:10" ht="27" x14ac:dyDescent="0.2">
      <c r="A134" s="36">
        <v>128</v>
      </c>
      <c r="B134" s="17" t="s">
        <v>507</v>
      </c>
      <c r="C134" s="17" t="s">
        <v>508</v>
      </c>
      <c r="D134" s="24" t="s">
        <v>666</v>
      </c>
      <c r="E134" s="31" t="s">
        <v>667</v>
      </c>
      <c r="F134" s="23" t="s">
        <v>11</v>
      </c>
      <c r="G134" s="28" t="s">
        <v>179</v>
      </c>
      <c r="H134" s="24" t="s">
        <v>668</v>
      </c>
      <c r="I134" s="24" t="s">
        <v>669</v>
      </c>
      <c r="J134" s="24" t="s">
        <v>84</v>
      </c>
    </row>
    <row r="135" spans="1:10" ht="27" x14ac:dyDescent="0.2">
      <c r="A135" s="36">
        <v>129</v>
      </c>
      <c r="B135" s="17" t="s">
        <v>511</v>
      </c>
      <c r="C135" s="17" t="s">
        <v>512</v>
      </c>
      <c r="D135" s="17" t="s">
        <v>670</v>
      </c>
      <c r="E135" s="30" t="s">
        <v>671</v>
      </c>
      <c r="F135" s="19" t="s">
        <v>11</v>
      </c>
      <c r="G135" s="27" t="s">
        <v>43</v>
      </c>
      <c r="H135" s="17" t="s">
        <v>672</v>
      </c>
      <c r="I135" s="17" t="s">
        <v>673</v>
      </c>
      <c r="J135" s="17" t="s">
        <v>84</v>
      </c>
    </row>
    <row r="136" spans="1:10" ht="27" x14ac:dyDescent="0.2">
      <c r="A136" s="36">
        <v>130</v>
      </c>
      <c r="B136" s="17" t="s">
        <v>503</v>
      </c>
      <c r="C136" s="17" t="s">
        <v>339</v>
      </c>
      <c r="D136" s="24" t="s">
        <v>280</v>
      </c>
      <c r="E136" s="31" t="s">
        <v>806</v>
      </c>
      <c r="F136" s="23" t="s">
        <v>10</v>
      </c>
      <c r="G136" s="28" t="s">
        <v>43</v>
      </c>
      <c r="H136" s="24" t="s">
        <v>805</v>
      </c>
      <c r="I136" s="24" t="s">
        <v>807</v>
      </c>
      <c r="J136" s="24" t="s">
        <v>84</v>
      </c>
    </row>
    <row r="137" spans="1:10" ht="27" x14ac:dyDescent="0.2">
      <c r="A137" s="36">
        <v>131</v>
      </c>
      <c r="B137" s="17" t="s">
        <v>513</v>
      </c>
      <c r="C137" s="17" t="s">
        <v>514</v>
      </c>
      <c r="D137" s="17" t="s">
        <v>168</v>
      </c>
      <c r="E137" s="30" t="s">
        <v>674</v>
      </c>
      <c r="F137" s="19" t="s">
        <v>11</v>
      </c>
      <c r="G137" s="27" t="s">
        <v>43</v>
      </c>
      <c r="H137" s="17" t="s">
        <v>675</v>
      </c>
      <c r="I137" s="17" t="s">
        <v>676</v>
      </c>
      <c r="J137" s="17" t="s">
        <v>84</v>
      </c>
    </row>
    <row r="138" spans="1:10" ht="27" x14ac:dyDescent="0.2">
      <c r="A138" s="36">
        <v>132</v>
      </c>
      <c r="B138" s="17" t="s">
        <v>515</v>
      </c>
      <c r="C138" s="17" t="s">
        <v>410</v>
      </c>
      <c r="D138" s="17" t="s">
        <v>417</v>
      </c>
      <c r="E138" s="30" t="s">
        <v>677</v>
      </c>
      <c r="F138" s="19" t="s">
        <v>11</v>
      </c>
      <c r="G138" s="28" t="s">
        <v>43</v>
      </c>
      <c r="H138" s="17" t="s">
        <v>678</v>
      </c>
      <c r="I138" s="17" t="s">
        <v>679</v>
      </c>
      <c r="J138" s="17" t="s">
        <v>84</v>
      </c>
    </row>
    <row r="139" spans="1:10" ht="27" x14ac:dyDescent="0.2">
      <c r="A139" s="36">
        <v>133</v>
      </c>
      <c r="B139" s="17" t="s">
        <v>465</v>
      </c>
      <c r="C139" s="17" t="s">
        <v>516</v>
      </c>
      <c r="D139" s="17" t="s">
        <v>731</v>
      </c>
      <c r="E139" s="27" t="s">
        <v>735</v>
      </c>
      <c r="F139" s="17" t="s">
        <v>11</v>
      </c>
      <c r="G139" s="27" t="s">
        <v>179</v>
      </c>
      <c r="H139" s="17" t="s">
        <v>732</v>
      </c>
      <c r="I139" s="17" t="s">
        <v>733</v>
      </c>
      <c r="J139" s="17" t="s">
        <v>84</v>
      </c>
    </row>
    <row r="140" spans="1:10" ht="13.5" x14ac:dyDescent="0.2">
      <c r="A140" s="36">
        <v>134</v>
      </c>
      <c r="B140" s="17" t="s">
        <v>187</v>
      </c>
      <c r="C140" s="17" t="s">
        <v>788</v>
      </c>
      <c r="D140" s="17" t="s">
        <v>789</v>
      </c>
      <c r="E140" s="30" t="s">
        <v>790</v>
      </c>
      <c r="F140" s="19" t="s">
        <v>10</v>
      </c>
      <c r="G140" s="27" t="s">
        <v>179</v>
      </c>
      <c r="H140" s="17" t="s">
        <v>791</v>
      </c>
      <c r="I140" s="17" t="s">
        <v>792</v>
      </c>
      <c r="J140" s="17" t="s">
        <v>84</v>
      </c>
    </row>
    <row r="141" spans="1:10" ht="40.5" x14ac:dyDescent="0.2">
      <c r="A141" s="36">
        <v>135</v>
      </c>
      <c r="B141" s="17" t="s">
        <v>439</v>
      </c>
      <c r="C141" s="17" t="s">
        <v>517</v>
      </c>
      <c r="D141" s="24" t="s">
        <v>734</v>
      </c>
      <c r="E141" s="31" t="s">
        <v>736</v>
      </c>
      <c r="F141" s="23" t="s">
        <v>11</v>
      </c>
      <c r="G141" s="28" t="s">
        <v>43</v>
      </c>
      <c r="H141" s="24" t="s">
        <v>737</v>
      </c>
      <c r="I141" s="24" t="s">
        <v>738</v>
      </c>
      <c r="J141" s="24" t="s">
        <v>84</v>
      </c>
    </row>
    <row r="142" spans="1:10" ht="27" x14ac:dyDescent="0.2">
      <c r="A142" s="36">
        <v>136</v>
      </c>
      <c r="B142" s="17" t="s">
        <v>484</v>
      </c>
      <c r="C142" s="17" t="s">
        <v>519</v>
      </c>
      <c r="D142" s="17" t="s">
        <v>117</v>
      </c>
      <c r="E142" s="31" t="s">
        <v>702</v>
      </c>
      <c r="F142" s="23" t="s">
        <v>11</v>
      </c>
      <c r="G142" s="28" t="s">
        <v>43</v>
      </c>
      <c r="H142" s="24" t="s">
        <v>703</v>
      </c>
      <c r="I142" s="24" t="s">
        <v>777</v>
      </c>
      <c r="J142" s="24" t="s">
        <v>704</v>
      </c>
    </row>
    <row r="143" spans="1:10" ht="27" x14ac:dyDescent="0.2">
      <c r="A143" s="36">
        <v>137</v>
      </c>
      <c r="B143" s="17" t="s">
        <v>53</v>
      </c>
      <c r="C143" s="34" t="s">
        <v>498</v>
      </c>
      <c r="D143" s="34" t="s">
        <v>280</v>
      </c>
      <c r="E143" s="34" t="s">
        <v>803</v>
      </c>
      <c r="F143" s="34" t="s">
        <v>11</v>
      </c>
      <c r="G143" s="34" t="s">
        <v>43</v>
      </c>
      <c r="H143" s="34" t="s">
        <v>821</v>
      </c>
      <c r="I143" s="34" t="s">
        <v>804</v>
      </c>
      <c r="J143" s="34" t="s">
        <v>84</v>
      </c>
    </row>
    <row r="144" spans="1:10" ht="27" x14ac:dyDescent="0.2">
      <c r="A144" s="36">
        <v>138</v>
      </c>
      <c r="B144" s="37" t="s">
        <v>817</v>
      </c>
      <c r="C144" s="24" t="s">
        <v>167</v>
      </c>
      <c r="D144" s="24" t="s">
        <v>168</v>
      </c>
      <c r="E144" s="38" t="s">
        <v>818</v>
      </c>
      <c r="F144" s="33" t="s">
        <v>11</v>
      </c>
      <c r="G144" s="28" t="s">
        <v>43</v>
      </c>
      <c r="H144" s="24" t="s">
        <v>819</v>
      </c>
      <c r="I144" s="24" t="s">
        <v>820</v>
      </c>
      <c r="J144" s="24" t="s">
        <v>84</v>
      </c>
    </row>
    <row r="145" spans="1:10" s="32" customFormat="1" ht="40.5" x14ac:dyDescent="0.2">
      <c r="A145" s="36">
        <v>139</v>
      </c>
      <c r="B145" s="17" t="s">
        <v>465</v>
      </c>
      <c r="C145" s="17" t="s">
        <v>177</v>
      </c>
      <c r="D145" s="17" t="s">
        <v>178</v>
      </c>
      <c r="E145" s="30" t="s">
        <v>680</v>
      </c>
      <c r="F145" s="19" t="s">
        <v>10</v>
      </c>
      <c r="G145" s="27" t="s">
        <v>50</v>
      </c>
      <c r="H145" s="17" t="s">
        <v>681</v>
      </c>
      <c r="I145" s="17" t="s">
        <v>682</v>
      </c>
      <c r="J145" s="24" t="s">
        <v>84</v>
      </c>
    </row>
  </sheetData>
  <sheetProtection formatRows="0" insertRows="0" deleteRows="0" selectLockedCells="1"/>
  <mergeCells count="4">
    <mergeCell ref="A2:I2"/>
    <mergeCell ref="A3:I3"/>
    <mergeCell ref="A4:I4"/>
    <mergeCell ref="A1:I1"/>
  </mergeCells>
  <phoneticPr fontId="2" type="noConversion"/>
  <printOptions horizontalCentered="1"/>
  <pageMargins left="0.25" right="0.25" top="0.75" bottom="1" header="0.3" footer="0.3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F6:F131 F145 F133:F142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4" t="s">
        <v>21</v>
      </c>
      <c r="C1" s="44"/>
      <c r="D1" s="44"/>
      <c r="E1" s="44"/>
      <c r="F1" s="44"/>
      <c r="G1" s="44"/>
      <c r="H1" s="44"/>
      <c r="I1" s="44"/>
      <c r="J1" s="44"/>
    </row>
    <row r="2" spans="1:11" ht="21.75" customHeight="1" x14ac:dyDescent="0.2">
      <c r="B2" s="41" t="s">
        <v>28</v>
      </c>
      <c r="C2" s="41"/>
      <c r="D2" s="41"/>
      <c r="E2" s="41"/>
      <c r="F2" s="41"/>
      <c r="G2" s="41"/>
      <c r="H2" s="41"/>
      <c r="I2" s="41"/>
      <c r="J2" s="41"/>
    </row>
    <row r="3" spans="1:11" ht="24" customHeight="1" x14ac:dyDescent="0.2">
      <c r="B3" s="49" t="str">
        <f>'համապետական I մաս'!A3:A3</f>
        <v>Կոնգրես-ՀԺԿ կուակցությունների դաշինք</v>
      </c>
      <c r="C3" s="49"/>
      <c r="D3" s="49"/>
      <c r="E3" s="49"/>
      <c r="F3" s="49"/>
      <c r="G3" s="49"/>
      <c r="H3" s="49"/>
      <c r="I3" s="49"/>
      <c r="J3" s="49"/>
    </row>
    <row r="4" spans="1:11" ht="21.75" customHeight="1" x14ac:dyDescent="0.2">
      <c r="B4" s="43" t="s">
        <v>839</v>
      </c>
      <c r="C4" s="43"/>
      <c r="D4" s="43"/>
      <c r="E4" s="43"/>
      <c r="F4" s="43"/>
      <c r="G4" s="43"/>
      <c r="H4" s="43"/>
      <c r="I4" s="43"/>
      <c r="J4" s="43"/>
    </row>
    <row r="5" spans="1:11" ht="38.25" x14ac:dyDescent="0.2">
      <c r="A5" s="13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2">
        <v>58</v>
      </c>
      <c r="B6" s="7"/>
      <c r="C6" s="20" t="str">
        <f>VLOOKUP($A6,'համապետական I մաս'!$A$6:$J$145,2,FALSE)</f>
        <v>Նալբանդյան</v>
      </c>
      <c r="D6" s="20" t="str">
        <f>VLOOKUP($A6,'համապետական I մաս'!$A$6:$J$145,3,FALSE)</f>
        <v>Արտակ</v>
      </c>
      <c r="E6" s="20" t="str">
        <f>VLOOKUP($A6,'համապետական I մաս'!$A$6:$J$145,4,FALSE)</f>
        <v>Ահարոնի</v>
      </c>
      <c r="F6" s="20" t="str">
        <f>VLOOKUP($A6,'համապետական I մաս'!$A$6:$J$145,5,FALSE)</f>
        <v>19.01.1991</v>
      </c>
      <c r="G6" s="20" t="str">
        <f>VLOOKUP($A6,'համապետական I մաս'!$A$6:$J$145,6,FALSE)</f>
        <v>ար.</v>
      </c>
      <c r="H6" s="20" t="str">
        <f>VLOOKUP($A6,'համապետական I մաս'!$A$6:$J$145,7,FALSE)</f>
        <v>Հայ Ազգային Կոնգրես</v>
      </c>
      <c r="I6" s="20" t="str">
        <f>VLOOKUP($A6,'համապետական I մաս'!$A$6:$J$145,8,FALSE)</f>
        <v>AH0387039</v>
      </c>
      <c r="J6" s="20" t="str">
        <f>VLOOKUP($A6,'համապետական I մաս'!$A$6:$J$145,9,FALSE)</f>
        <v>Մարտունի, գ. Գեղհովիտ, 5-րդ փող, տուն 29</v>
      </c>
      <c r="K6" s="20" t="str">
        <f>VLOOKUP($A6,'համապետական I մաս'!$A$6:$J$145,10,FALSE)</f>
        <v>չի աշխատում</v>
      </c>
    </row>
    <row r="7" spans="1:11" ht="40.5" x14ac:dyDescent="0.2">
      <c r="A7" s="22">
        <v>106</v>
      </c>
      <c r="B7" s="7"/>
      <c r="C7" s="20" t="str">
        <f>VLOOKUP($A7,'համապետական I մաս'!$A$6:$J$145,2,FALSE)</f>
        <v>Քարամյան</v>
      </c>
      <c r="D7" s="20" t="str">
        <f>VLOOKUP($A7,'համապետական I մաս'!$A$6:$J$145,3,FALSE)</f>
        <v>Միքայել</v>
      </c>
      <c r="E7" s="20" t="str">
        <f>VLOOKUP($A7,'համապետական I մաս'!$A$6:$J$145,4,FALSE)</f>
        <v>Անդրանիկի</v>
      </c>
      <c r="F7" s="20" t="str">
        <f>VLOOKUP($A7,'համապետական I մաս'!$A$6:$J$145,5,FALSE)</f>
        <v>17.07.1976</v>
      </c>
      <c r="G7" s="20" t="str">
        <f>VLOOKUP($A7,'համապետական I մաս'!$A$6:$J$145,6,FALSE)</f>
        <v>ար.</v>
      </c>
      <c r="H7" s="20" t="str">
        <f>VLOOKUP($A7,'համապետական I մաս'!$A$6:$J$145,7,FALSE)</f>
        <v>Հայաստանի ժողովրդական կուսակցություն</v>
      </c>
      <c r="I7" s="20" t="str">
        <f>VLOOKUP($A7,'համապետական I մաս'!$A$6:$J$145,8,FALSE)</f>
        <v>AP0474393</v>
      </c>
      <c r="J7" s="20" t="str">
        <f>VLOOKUP($A7,'համապետական I մաս'!$A$6:$J$145,9,FALSE)</f>
        <v>Մարտունի, գ. Երանոս 2փ. 1-ին նրբ. տուն 2</v>
      </c>
      <c r="K7" s="20" t="str">
        <f>VLOOKUP($A7,'համապետական I մաս'!$A$6:$J$145,10,FALSE)</f>
        <v>չի աշխատում</v>
      </c>
    </row>
    <row r="8" spans="1:11" ht="40.5" x14ac:dyDescent="0.2">
      <c r="A8" s="22">
        <v>28</v>
      </c>
      <c r="B8" s="7"/>
      <c r="C8" s="20" t="str">
        <f>VLOOKUP($A8,'համապետական I մաս'!$A$6:$J$145,2,FALSE)</f>
        <v>Վարդանյան</v>
      </c>
      <c r="D8" s="20" t="str">
        <f>VLOOKUP($A8,'համապետական I մաս'!$A$6:$J$145,3,FALSE)</f>
        <v>Մերի</v>
      </c>
      <c r="E8" s="20" t="str">
        <f>VLOOKUP($A8,'համապետական I մաս'!$A$6:$J$145,4,FALSE)</f>
        <v>Լյովայի</v>
      </c>
      <c r="F8" s="20" t="str">
        <f>VLOOKUP($A8,'համապետական I մաս'!$A$6:$J$145,5,FALSE)</f>
        <v>10.10.1983</v>
      </c>
      <c r="G8" s="20" t="str">
        <f>VLOOKUP($A8,'համապետական I մաս'!$A$6:$J$145,6,FALSE)</f>
        <v>իգ.</v>
      </c>
      <c r="H8" s="20" t="str">
        <f>VLOOKUP($A8,'համապետական I մաս'!$A$6:$J$145,7,FALSE)</f>
        <v>Հայաստանի ժողովրդական կուսակցություն</v>
      </c>
      <c r="I8" s="20" t="str">
        <f>VLOOKUP($A8,'համապետական I մաս'!$A$6:$J$145,8,FALSE)</f>
        <v>ID000372466</v>
      </c>
      <c r="J8" s="20" t="str">
        <f>VLOOKUP($A8,'համապետական I մաս'!$A$6:$J$145,9,FALSE)</f>
        <v>Գեղարքունիքի մարզ, գ. Գեղահովիտ</v>
      </c>
      <c r="K8" s="20" t="str">
        <f>VLOOKUP($A8,'համապետական I մաս'!$A$6:$J$145,10,FALSE)</f>
        <v>գ. Վաղաշենի 1-ին դպ. Ուսուցչուհի</v>
      </c>
    </row>
    <row r="9" spans="1:11" ht="40.5" x14ac:dyDescent="0.2">
      <c r="A9" s="22">
        <v>59</v>
      </c>
      <c r="B9" s="7"/>
      <c r="C9" s="20" t="str">
        <f>VLOOKUP($A9,'համապետական I մաս'!$A$6:$J$145,2,FALSE)</f>
        <v>Մանուկյան</v>
      </c>
      <c r="D9" s="20" t="str">
        <f>VLOOKUP($A9,'համապետական I մաս'!$A$6:$J$145,3,FALSE)</f>
        <v>Արամ</v>
      </c>
      <c r="E9" s="20" t="str">
        <f>VLOOKUP($A9,'համապետական I մաս'!$A$6:$J$145,4,FALSE)</f>
        <v>Սպարտակի</v>
      </c>
      <c r="F9" s="20" t="str">
        <f>VLOOKUP($A9,'համապետական I մաս'!$A$6:$J$145,5,FALSE)</f>
        <v>16.11.1978</v>
      </c>
      <c r="G9" s="20" t="str">
        <f>VLOOKUP($A9,'համապետական I մաս'!$A$6:$J$145,6,FALSE)</f>
        <v>ար.</v>
      </c>
      <c r="H9" s="20" t="str">
        <f>VLOOKUP($A9,'համապետական I մաս'!$A$6:$J$145,7,FALSE)</f>
        <v>Հայաստանի ժողովրդական կուսակցություն</v>
      </c>
      <c r="I9" s="20" t="str">
        <f>VLOOKUP($A9,'համապետական I մաս'!$A$6:$J$145,8,FALSE)</f>
        <v>AK0337913</v>
      </c>
      <c r="J9" s="20" t="str">
        <f>VLOOKUP($A9,'համապետական I մաս'!$A$6:$J$145,9,FALSE)</f>
        <v>Ք. Աշտարակ, Գիտավան ֆհք, 1 շ, բն 6</v>
      </c>
      <c r="K9" s="20" t="str">
        <f>VLOOKUP($A9,'համապետական I մաս'!$A$6:$J$145,10,FALSE)</f>
        <v>ՀՀ ԳԱԱ ֆիզիկական հետ. Ինստ. Լաբարատորիայի վարիչ</v>
      </c>
    </row>
    <row r="10" spans="1:11" ht="40.5" x14ac:dyDescent="0.2">
      <c r="A10" s="22">
        <v>109</v>
      </c>
      <c r="B10" s="7"/>
      <c r="C10" s="20" t="str">
        <f>VLOOKUP($A10,'համապետական I մաս'!$A$6:$J$145,2,FALSE)</f>
        <v>Հովհաննիսյան</v>
      </c>
      <c r="D10" s="20" t="str">
        <f>VLOOKUP($A10,'համապետական I մաս'!$A$6:$J$145,3,FALSE)</f>
        <v>Մուրադ</v>
      </c>
      <c r="E10" s="20" t="str">
        <f>VLOOKUP($A10,'համապետական I մաս'!$A$6:$J$145,4,FALSE)</f>
        <v>Միրզոյի</v>
      </c>
      <c r="F10" s="20" t="str">
        <f>VLOOKUP($A10,'համապետական I մաս'!$A$6:$J$145,5,FALSE)</f>
        <v>03.11.1962</v>
      </c>
      <c r="G10" s="20" t="str">
        <f>VLOOKUP($A10,'համապետական I մաս'!$A$6:$J$145,6,FALSE)</f>
        <v>ար.</v>
      </c>
      <c r="H10" s="20" t="str">
        <f>VLOOKUP($A10,'համապետական I մաս'!$A$6:$J$145,7,FALSE)</f>
        <v>Հայաստանի ժողովրդական կուսակցություն</v>
      </c>
      <c r="I10" s="20" t="str">
        <f>VLOOKUP($A10,'համապետական I մաս'!$A$6:$J$145,8,FALSE)</f>
        <v>AM0611732</v>
      </c>
      <c r="J10" s="20" t="str">
        <f>VLOOKUP($A10,'համապետական I մաս'!$A$6:$J$145,9,FALSE)</f>
        <v>Գեղարքունիքի մ., գ. Նորակերտ, 2փ. տուն 55</v>
      </c>
      <c r="K10" s="20" t="str">
        <f>VLOOKUP($A10,'համապետական I մաս'!$A$6:$J$145,10,FALSE)</f>
        <v>Նորակերտի հիմնական դպ. ուսուցիչ</v>
      </c>
    </row>
    <row r="11" spans="1:11" ht="40.5" x14ac:dyDescent="0.2">
      <c r="A11" s="22">
        <v>32</v>
      </c>
      <c r="B11" s="7"/>
      <c r="C11" s="20" t="str">
        <f>VLOOKUP($A11,'համապետական I մաս'!$A$6:$J$145,2,FALSE)</f>
        <v>Սաղաթելյան</v>
      </c>
      <c r="D11" s="20" t="str">
        <f>VLOOKUP($A11,'համապետական I մաս'!$A$6:$J$145,3,FALSE)</f>
        <v>Անահիտ</v>
      </c>
      <c r="E11" s="20" t="str">
        <f>VLOOKUP($A11,'համապետական I մաս'!$A$6:$J$145,4,FALSE)</f>
        <v>Հայկի</v>
      </c>
      <c r="F11" s="20" t="str">
        <f>VLOOKUP($A11,'համապետական I մաս'!$A$6:$J$145,5,FALSE)</f>
        <v>10.06.1959</v>
      </c>
      <c r="G11" s="20" t="str">
        <f>VLOOKUP($A11,'համապետական I մաս'!$A$6:$J$145,6,FALSE)</f>
        <v>իգ.</v>
      </c>
      <c r="H11" s="20" t="str">
        <f>VLOOKUP($A11,'համապետական I մաս'!$A$6:$J$145,7,FALSE)</f>
        <v>անկուսակցական</v>
      </c>
      <c r="I11" s="20" t="str">
        <f>VLOOKUP($A11,'համապետական I մաս'!$A$6:$J$145,8,FALSE)</f>
        <v>AM0762426</v>
      </c>
      <c r="J11" s="20" t="str">
        <f>VLOOKUP($A11,'համապետական I մաս'!$A$6:$J$145,9,FALSE)</f>
        <v>Ք. Վարդենիս, Վ. Համբարձումյանի փող, շ 19Ա, բն 15</v>
      </c>
      <c r="K11" s="20" t="str">
        <f>VLOOKUP($A11,'համապետական I մաս'!$A$6:$J$145,10,FALSE)</f>
        <v>ՀՀ փաստաբանների պալատ, փաստաբան</v>
      </c>
    </row>
    <row r="12" spans="1:11" ht="27" x14ac:dyDescent="0.2">
      <c r="A12" s="22">
        <v>81</v>
      </c>
      <c r="B12" s="7"/>
      <c r="C12" s="20" t="str">
        <f>VLOOKUP($A12,'համապետական I մաս'!$A$6:$J$145,2,FALSE)</f>
        <v>Մանուկյան</v>
      </c>
      <c r="D12" s="20" t="str">
        <f>VLOOKUP($A12,'համապետական I մաս'!$A$6:$J$145,3,FALSE)</f>
        <v>Տիգրան</v>
      </c>
      <c r="E12" s="20" t="str">
        <f>VLOOKUP($A12,'համապետական I մաս'!$A$6:$J$145,4,FALSE)</f>
        <v>Ռազմիկի</v>
      </c>
      <c r="F12" s="20" t="str">
        <f>VLOOKUP($A12,'համապետական I մաս'!$A$6:$J$145,5,FALSE)</f>
        <v>02.01.1961</v>
      </c>
      <c r="G12" s="20" t="str">
        <f>VLOOKUP($A12,'համապետական I մաս'!$A$6:$J$145,6,FALSE)</f>
        <v>ար.</v>
      </c>
      <c r="H12" s="20" t="str">
        <f>VLOOKUP($A12,'համապետական I մաս'!$A$6:$J$145,7,FALSE)</f>
        <v>Հայ Ազգային Կոնգրես</v>
      </c>
      <c r="I12" s="20" t="str">
        <f>VLOOKUP($A12,'համապետական I մաս'!$A$6:$J$145,8,FALSE)</f>
        <v>AG0425140</v>
      </c>
      <c r="J12" s="20" t="str">
        <f>VLOOKUP($A12,'համապետական I մաս'!$A$6:$J$145,9,FALSE)</f>
        <v>Ք. Սեւան, Չարենցի փող, տուն 166</v>
      </c>
      <c r="K12" s="20" t="str">
        <f>VLOOKUP($A12,'համապետական I մաս'!$A$6:$J$145,10,FALSE)</f>
        <v>չի աշխատում</v>
      </c>
    </row>
    <row r="13" spans="1:11" ht="40.5" x14ac:dyDescent="0.2">
      <c r="A13" s="22">
        <v>50</v>
      </c>
      <c r="B13" s="7"/>
      <c r="C13" s="20" t="str">
        <f>VLOOKUP($A13,'համապետական I մաս'!$A$6:$J$145,2,FALSE)</f>
        <v>Մանուկյան</v>
      </c>
      <c r="D13" s="20" t="str">
        <f>VLOOKUP($A13,'համապետական I մաս'!$A$6:$J$145,3,FALSE)</f>
        <v>Կամո</v>
      </c>
      <c r="E13" s="20" t="str">
        <f>VLOOKUP($A13,'համապետական I մաս'!$A$6:$J$145,4,FALSE)</f>
        <v>Մեխակի</v>
      </c>
      <c r="F13" s="20" t="str">
        <f>VLOOKUP($A13,'համապետական I մաս'!$A$6:$J$145,5,FALSE)</f>
        <v>10.02.1960</v>
      </c>
      <c r="G13" s="20" t="str">
        <f>VLOOKUP($A13,'համապետական I մաս'!$A$6:$J$145,6,FALSE)</f>
        <v>ար.</v>
      </c>
      <c r="H13" s="20" t="str">
        <f>VLOOKUP($A13,'համապետական I մաս'!$A$6:$J$145,7,FALSE)</f>
        <v>Հայաստանի ժողովրդական կուսակցություն</v>
      </c>
      <c r="I13" s="20" t="str">
        <f>VLOOKUP($A13,'համապետական I մաս'!$A$6:$J$145,8,FALSE)</f>
        <v>AN0305972</v>
      </c>
      <c r="J13" s="20" t="str">
        <f>VLOOKUP($A13,'համապետական I մաս'!$A$6:$J$145,9,FALSE)</f>
        <v>Ք. Սեւան, Աբովյան 3շ, բն 22</v>
      </c>
      <c r="K13" s="20" t="str">
        <f>VLOOKUP($A13,'համապետական I մաս'!$A$6:$J$145,10,FALSE)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4" t="s">
        <v>21</v>
      </c>
      <c r="C1" s="44"/>
      <c r="D1" s="44"/>
      <c r="E1" s="44"/>
      <c r="F1" s="44"/>
      <c r="G1" s="44"/>
      <c r="H1" s="44"/>
      <c r="I1" s="44"/>
      <c r="J1" s="44"/>
    </row>
    <row r="2" spans="1:11" ht="21.75" customHeight="1" x14ac:dyDescent="0.2">
      <c r="B2" s="41" t="s">
        <v>29</v>
      </c>
      <c r="C2" s="41"/>
      <c r="D2" s="41"/>
      <c r="E2" s="41"/>
      <c r="F2" s="41"/>
      <c r="G2" s="41"/>
      <c r="H2" s="41"/>
      <c r="I2" s="41"/>
      <c r="J2" s="41"/>
    </row>
    <row r="3" spans="1:11" ht="24" customHeight="1" x14ac:dyDescent="0.2">
      <c r="B3" s="49" t="str">
        <f>'համապետական I մաս'!A3:A3</f>
        <v>Կոնգրես-ՀԺԿ կուակցությունների դաշինք</v>
      </c>
      <c r="C3" s="49"/>
      <c r="D3" s="49"/>
      <c r="E3" s="49"/>
      <c r="F3" s="49"/>
      <c r="G3" s="49"/>
      <c r="H3" s="49"/>
      <c r="I3" s="49"/>
      <c r="J3" s="49"/>
    </row>
    <row r="4" spans="1:11" ht="21.75" customHeight="1" x14ac:dyDescent="0.2">
      <c r="B4" s="43" t="s">
        <v>839</v>
      </c>
      <c r="C4" s="43"/>
      <c r="D4" s="43"/>
      <c r="E4" s="43"/>
      <c r="F4" s="43"/>
      <c r="G4" s="43"/>
      <c r="H4" s="43"/>
      <c r="I4" s="43"/>
      <c r="J4" s="43"/>
    </row>
    <row r="5" spans="1:11" ht="38.25" x14ac:dyDescent="0.2">
      <c r="A5" s="13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2">
        <v>33</v>
      </c>
      <c r="B6" s="7"/>
      <c r="C6" s="20" t="str">
        <f>VLOOKUP($A6,'համապետական I մաս'!$A$6:$J$145,2,FALSE)</f>
        <v>Թամազյան</v>
      </c>
      <c r="D6" s="20" t="str">
        <f>VLOOKUP($A6,'համապետական I մաս'!$A$6:$J$145,3,FALSE)</f>
        <v>Սարգիս</v>
      </c>
      <c r="E6" s="20" t="str">
        <f>VLOOKUP($A6,'համապետական I մաս'!$A$6:$J$145,4,FALSE)</f>
        <v>Վոլոդյայի</v>
      </c>
      <c r="F6" s="20" t="str">
        <f>VLOOKUP($A6,'համապետական I մաս'!$A$6:$J$145,5,FALSE)</f>
        <v>09.02.1956</v>
      </c>
      <c r="G6" s="20" t="str">
        <f>VLOOKUP($A6,'համապետական I մաս'!$A$6:$J$145,6,FALSE)</f>
        <v>ար.</v>
      </c>
      <c r="H6" s="20" t="str">
        <f>VLOOKUP($A6,'համապետական I մաս'!$A$6:$J$145,7,FALSE)</f>
        <v>Հայ Ազգային Կոնգրես</v>
      </c>
      <c r="I6" s="20" t="str">
        <f>VLOOKUP($A6,'համապետական I մաս'!$A$6:$J$145,8,FALSE)</f>
        <v>AG0507366</v>
      </c>
      <c r="J6" s="20" t="str">
        <f>VLOOKUP($A6,'համապետական I մաս'!$A$6:$J$145,9,FALSE)</f>
        <v>Ք. Երեւան, Ռուբինյանց փող, 26շ, բն 23</v>
      </c>
      <c r="K6" s="20" t="str">
        <f>VLOOKUP($A6,'համապետական I մաս'!$A$6:$J$145,10,FALSE)</f>
        <v>չի աշխատում</v>
      </c>
    </row>
    <row r="7" spans="1:11" ht="27" x14ac:dyDescent="0.2">
      <c r="A7" s="22">
        <v>25</v>
      </c>
      <c r="B7" s="7"/>
      <c r="C7" s="20" t="str">
        <f>VLOOKUP($A7,'համապետական I մաս'!$A$6:$J$145,2,FALSE)</f>
        <v>Մանուկյան</v>
      </c>
      <c r="D7" s="20" t="str">
        <f>VLOOKUP($A7,'համապետական I մաս'!$A$6:$J$145,3,FALSE)</f>
        <v>Աշոտ</v>
      </c>
      <c r="E7" s="20" t="str">
        <f>VLOOKUP($A7,'համապետական I մաս'!$A$6:$J$145,4,FALSE)</f>
        <v>Սարգսի</v>
      </c>
      <c r="F7" s="20" t="str">
        <f>VLOOKUP($A7,'համապետական I մաս'!$A$6:$J$145,5,FALSE)</f>
        <v>24.05.1947</v>
      </c>
      <c r="G7" s="20" t="str">
        <f>VLOOKUP($A7,'համապետական I մաս'!$A$6:$J$145,6,FALSE)</f>
        <v>ար.</v>
      </c>
      <c r="H7" s="20" t="str">
        <f>VLOOKUP($A7,'համապետական I մաս'!$A$6:$J$145,7,FALSE)</f>
        <v>Հայ Ազգային Կոնգրես</v>
      </c>
      <c r="I7" s="20" t="str">
        <f>VLOOKUP($A7,'համապետական I մաս'!$A$6:$J$145,8,FALSE)</f>
        <v>AN0398254</v>
      </c>
      <c r="J7" s="20" t="str">
        <f>VLOOKUP($A7,'համապետական I մաս'!$A$6:$J$145,9,FALSE)</f>
        <v>Ք. Վանաձոր, Բաթումի փող. 4-րդ շ, բն 6</v>
      </c>
      <c r="K7" s="20" t="str">
        <f>VLOOKUP($A7,'համապետական I մաս'!$A$6:$J$145,10,FALSE)</f>
        <v>չի աշխատում</v>
      </c>
    </row>
    <row r="8" spans="1:11" ht="27" x14ac:dyDescent="0.2">
      <c r="A8" s="22">
        <v>75</v>
      </c>
      <c r="B8" s="7"/>
      <c r="C8" s="20" t="str">
        <f>VLOOKUP($A8,'համապետական I մաս'!$A$6:$J$145,2,FALSE)</f>
        <v>Ադամյան</v>
      </c>
      <c r="D8" s="20" t="str">
        <f>VLOOKUP($A8,'համապետական I մաս'!$A$6:$J$145,3,FALSE)</f>
        <v>Կարեն</v>
      </c>
      <c r="E8" s="20" t="str">
        <f>VLOOKUP($A8,'համապետական I մաս'!$A$6:$J$145,4,FALSE)</f>
        <v>Վարշամի</v>
      </c>
      <c r="F8" s="20" t="str">
        <f>VLOOKUP($A8,'համապետական I մաս'!$A$6:$J$145,5,FALSE)</f>
        <v>09.07.1962</v>
      </c>
      <c r="G8" s="20" t="str">
        <f>VLOOKUP($A8,'համապետական I մաս'!$A$6:$J$145,6,FALSE)</f>
        <v>ար.</v>
      </c>
      <c r="H8" s="20" t="str">
        <f>VLOOKUP($A8,'համապետական I մաս'!$A$6:$J$145,7,FALSE)</f>
        <v>անկուսակցական</v>
      </c>
      <c r="I8" s="20" t="str">
        <f>VLOOKUP($A8,'համապետական I մաս'!$A$6:$J$145,8,FALSE)</f>
        <v>AK0481172</v>
      </c>
      <c r="J8" s="20" t="str">
        <f>VLOOKUP($A8,'համապետական I մաս'!$A$6:$J$145,9,FALSE)</f>
        <v>Ք. Վանաձոր, Տիգրան Մեծի 11/4</v>
      </c>
      <c r="K8" s="20" t="str">
        <f>VLOOKUP($A8,'համապետական I մաս'!$A$6:$J$145,10,FALSE)</f>
        <v>Լոռի մեդ ՍՊԸ, տնօրեն</v>
      </c>
    </row>
    <row r="9" spans="1:11" ht="27" x14ac:dyDescent="0.2">
      <c r="A9" s="22">
        <v>114</v>
      </c>
      <c r="B9" s="7"/>
      <c r="C9" s="20" t="str">
        <f>VLOOKUP($A9,'համապետական I մաս'!$A$6:$J$145,2,FALSE)</f>
        <v>Հարությունյան</v>
      </c>
      <c r="D9" s="20" t="str">
        <f>VLOOKUP($A9,'համապետական I մաս'!$A$6:$J$145,3,FALSE)</f>
        <v>Մերուժան</v>
      </c>
      <c r="E9" s="20" t="str">
        <f>VLOOKUP($A9,'համապետական I մաս'!$A$6:$J$145,4,FALSE)</f>
        <v>Ռոբերտի</v>
      </c>
      <c r="F9" s="20" t="str">
        <f>VLOOKUP($A9,'համապետական I մաս'!$A$6:$J$145,5,FALSE)</f>
        <v>23.05.1958</v>
      </c>
      <c r="G9" s="20" t="str">
        <f>VLOOKUP($A9,'համապետական I մաս'!$A$6:$J$145,6,FALSE)</f>
        <v>ար.</v>
      </c>
      <c r="H9" s="20" t="str">
        <f>VLOOKUP($A9,'համապետական I մաս'!$A$6:$J$145,7,FALSE)</f>
        <v>Հայ Ազգային Կոնգրես</v>
      </c>
      <c r="I9" s="20" t="str">
        <f>VLOOKUP($A9,'համապետական I մաս'!$A$6:$J$145,8,FALSE)</f>
        <v>AN0699500</v>
      </c>
      <c r="J9" s="20" t="str">
        <f>VLOOKUP($A9,'համապետական I մաս'!$A$6:$J$145,9,FALSE)</f>
        <v>Ք. Վանաձոր Նարեկացի 5 տուն</v>
      </c>
      <c r="K9" s="20" t="str">
        <f>VLOOKUP($A9,'համապետական I մաս'!$A$6:$J$145,10,FALSE)</f>
        <v>չի աշխատում</v>
      </c>
    </row>
    <row r="10" spans="1:11" ht="40.5" x14ac:dyDescent="0.2">
      <c r="A10" s="22">
        <v>46</v>
      </c>
      <c r="B10" s="7"/>
      <c r="C10" s="20" t="str">
        <f>VLOOKUP($A10,'համապետական I մաս'!$A$6:$J$145,2,FALSE)</f>
        <v>Ուռուսյան</v>
      </c>
      <c r="D10" s="20" t="str">
        <f>VLOOKUP($A10,'համապետական I մաս'!$A$6:$J$145,3,FALSE)</f>
        <v>Փայլակ</v>
      </c>
      <c r="E10" s="20" t="str">
        <f>VLOOKUP($A10,'համապետական I մաս'!$A$6:$J$145,4,FALSE)</f>
        <v>Սանդրոյի</v>
      </c>
      <c r="F10" s="20" t="str">
        <f>VLOOKUP($A10,'համապետական I մաս'!$A$6:$J$145,5,FALSE)</f>
        <v>15.02.1956</v>
      </c>
      <c r="G10" s="20" t="str">
        <f>VLOOKUP($A10,'համապետական I մաս'!$A$6:$J$145,6,FALSE)</f>
        <v>ար.</v>
      </c>
      <c r="H10" s="20" t="str">
        <f>VLOOKUP($A10,'համապետական I մաս'!$A$6:$J$145,7,FALSE)</f>
        <v>Հայաստանի ժողովրդական կուսակցություն</v>
      </c>
      <c r="I10" s="20" t="str">
        <f>VLOOKUP($A10,'համապետական I մաս'!$A$6:$J$145,8,FALSE)</f>
        <v>ID007479488</v>
      </c>
      <c r="J10" s="20" t="str">
        <f>VLOOKUP($A10,'համապետական I մաս'!$A$6:$J$145,9,FALSE)</f>
        <v>Ք. Երեւան, Ծերենցի 7, բն 48</v>
      </c>
      <c r="K10" s="20" t="str">
        <f>VLOOKUP($A10,'համապետական I մաս'!$A$6:$J$145,10,FALSE)</f>
        <v>չի աշխատում</v>
      </c>
    </row>
    <row r="11" spans="1:11" ht="27" x14ac:dyDescent="0.2">
      <c r="A11" s="22">
        <v>85</v>
      </c>
      <c r="B11" s="7"/>
      <c r="C11" s="20" t="str">
        <f>VLOOKUP($A11,'համապետական I մաս'!$A$6:$J$145,2,FALSE)</f>
        <v>Պառավյան</v>
      </c>
      <c r="D11" s="20" t="str">
        <f>VLOOKUP($A11,'համապետական I մաս'!$A$6:$J$145,3,FALSE)</f>
        <v>Հովիկ</v>
      </c>
      <c r="E11" s="20" t="str">
        <f>VLOOKUP($A11,'համապետական I մաս'!$A$6:$J$145,4,FALSE)</f>
        <v>Հայկազի</v>
      </c>
      <c r="F11" s="20" t="str">
        <f>VLOOKUP($A11,'համապետական I մաս'!$A$6:$J$145,5,FALSE)</f>
        <v>29.03.1956</v>
      </c>
      <c r="G11" s="20" t="str">
        <f>VLOOKUP($A11,'համապետական I մաս'!$A$6:$J$145,6,FALSE)</f>
        <v>ար.</v>
      </c>
      <c r="H11" s="20" t="str">
        <f>VLOOKUP($A11,'համապետական I մաս'!$A$6:$J$145,7,FALSE)</f>
        <v>Հայ Ազգային Կոնգրես</v>
      </c>
      <c r="I11" s="20" t="str">
        <f>VLOOKUP($A11,'համապետական I մաս'!$A$6:$J$145,8,FALSE)</f>
        <v>AM0227547</v>
      </c>
      <c r="J11" s="20" t="str">
        <f>VLOOKUP($A11,'համապետական I մաս'!$A$6:$J$145,9,FALSE)</f>
        <v>Ք. Երեւան, Լվովյան 3-րդ շ, բն 18</v>
      </c>
      <c r="K11" s="20" t="str">
        <f>VLOOKUP($A11,'համապետական I մաս'!$A$6:$J$145,10,FALSE)</f>
        <v>Հոսք ՍՊԸ, տնօրեն</v>
      </c>
    </row>
    <row r="12" spans="1:11" ht="27" x14ac:dyDescent="0.2">
      <c r="A12" s="22">
        <v>90</v>
      </c>
      <c r="B12" s="7"/>
      <c r="C12" s="20" t="str">
        <f>VLOOKUP($A12,'համապետական I մաս'!$A$6:$J$145,2,FALSE)</f>
        <v>Հովակիմյան</v>
      </c>
      <c r="D12" s="20" t="str">
        <f>VLOOKUP($A12,'համապետական I մաս'!$A$6:$J$145,3,FALSE)</f>
        <v>Միսակ</v>
      </c>
      <c r="E12" s="20" t="str">
        <f>VLOOKUP($A12,'համապետական I մաս'!$A$6:$J$145,4,FALSE)</f>
        <v>Սամվելի</v>
      </c>
      <c r="F12" s="20" t="str">
        <f>VLOOKUP($A12,'համապետական I մաս'!$A$6:$J$145,5,FALSE)</f>
        <v>07.05.1968</v>
      </c>
      <c r="G12" s="20" t="str">
        <f>VLOOKUP($A12,'համապետական I մաս'!$A$6:$J$145,6,FALSE)</f>
        <v>ար.</v>
      </c>
      <c r="H12" s="20" t="str">
        <f>VLOOKUP($A12,'համապետական I մաս'!$A$6:$J$145,7,FALSE)</f>
        <v>անկուսակցական</v>
      </c>
      <c r="I12" s="20" t="str">
        <f>VLOOKUP($A12,'համապետական I մաս'!$A$6:$J$145,8,FALSE)</f>
        <v>AM0520028</v>
      </c>
      <c r="J12" s="20" t="str">
        <f>VLOOKUP($A12,'համապետական I մաս'!$A$6:$J$145,9,FALSE)</f>
        <v>Լոռու մարզ, գ. Շիրակամուտ, տնակ 7</v>
      </c>
      <c r="K12" s="20" t="str">
        <f>VLOOKUP($A12,'համապետական I մաս'!$A$6:$J$145,10,FALSE)</f>
        <v>չի աշխատում</v>
      </c>
    </row>
    <row r="13" spans="1:11" ht="27" x14ac:dyDescent="0.2">
      <c r="A13" s="22">
        <v>68</v>
      </c>
      <c r="B13" s="7"/>
      <c r="C13" s="20" t="str">
        <f>VLOOKUP($A13,'համապետական I մաս'!$A$6:$J$145,2,FALSE)</f>
        <v xml:space="preserve">Դալլաքյան </v>
      </c>
      <c r="D13" s="20" t="str">
        <f>VLOOKUP($A13,'համապետական I մաս'!$A$6:$J$145,3,FALSE)</f>
        <v>Վերոնիկա</v>
      </c>
      <c r="E13" s="20" t="str">
        <f>VLOOKUP($A13,'համապետական I մաս'!$A$6:$J$145,4,FALSE)</f>
        <v>Արկադիի</v>
      </c>
      <c r="F13" s="20" t="str">
        <f>VLOOKUP($A13,'համապետական I մաս'!$A$6:$J$145,5,FALSE)</f>
        <v>24.07.1967</v>
      </c>
      <c r="G13" s="20" t="str">
        <f>VLOOKUP($A13,'համապետական I մաս'!$A$6:$J$145,6,FALSE)</f>
        <v>իգ.</v>
      </c>
      <c r="H13" s="20" t="str">
        <f>VLOOKUP($A13,'համապետական I մաս'!$A$6:$J$145,7,FALSE)</f>
        <v>անկուսակցական</v>
      </c>
      <c r="I13" s="20" t="str">
        <f>VLOOKUP($A13,'համապետական I մաս'!$A$6:$J$145,8,FALSE)</f>
        <v>AF0435263</v>
      </c>
      <c r="J13" s="20" t="str">
        <f>VLOOKUP($A13,'համապետական I մաս'!$A$6:$J$145,9,FALSE)</f>
        <v>Ք. Վանաձոր, Տարնի 4-րդ շենք, 36-1</v>
      </c>
      <c r="K13" s="20" t="str">
        <f>VLOOKUP($A13,'համապետական I մաս'!$A$6:$J$145,10,FALSE)</f>
        <v>չի աշխատում</v>
      </c>
    </row>
    <row r="14" spans="1:11" ht="27" x14ac:dyDescent="0.2">
      <c r="A14" s="22">
        <v>100</v>
      </c>
      <c r="B14" s="7"/>
      <c r="C14" s="20" t="str">
        <f>VLOOKUP($A14,'համապետական I մաս'!$A$6:$J$145,2,FALSE)</f>
        <v>Քալանթարյան</v>
      </c>
      <c r="D14" s="20" t="str">
        <f>VLOOKUP($A14,'համապետական I մաս'!$A$6:$J$145,3,FALSE)</f>
        <v>Սոֆյա</v>
      </c>
      <c r="E14" s="20" t="str">
        <f>VLOOKUP($A14,'համապետական I մաս'!$A$6:$J$145,4,FALSE)</f>
        <v>Արշալույսի</v>
      </c>
      <c r="F14" s="20" t="str">
        <f>VLOOKUP($A14,'համապետական I մաս'!$A$6:$J$145,5,FALSE)</f>
        <v>15.03.1949</v>
      </c>
      <c r="G14" s="20" t="str">
        <f>VLOOKUP($A14,'համապետական I մաս'!$A$6:$J$145,6,FALSE)</f>
        <v>իգ.</v>
      </c>
      <c r="H14" s="20" t="str">
        <f>VLOOKUP($A14,'համապետական I մաս'!$A$6:$J$145,7,FALSE)</f>
        <v>անկուսակցական</v>
      </c>
      <c r="I14" s="20" t="str">
        <f>VLOOKUP($A14,'համապետական I մաս'!$A$6:$J$145,8,FALSE)</f>
        <v>AM0532981</v>
      </c>
      <c r="J14" s="20" t="str">
        <f>VLOOKUP($A14,'համապետական I մաս'!$A$6:$J$145,9,FALSE)</f>
        <v>Ք. Վանաձոր, Լանջային 4-րդ տուն</v>
      </c>
      <c r="K14" s="20" t="str">
        <f>VLOOKUP($A14,'համապետական I մաս'!$A$6:$J$145,10,FALSE)</f>
        <v>չի աշխատում</v>
      </c>
    </row>
    <row r="15" spans="1:11" ht="27" x14ac:dyDescent="0.2">
      <c r="A15" s="22">
        <v>132</v>
      </c>
      <c r="B15" s="7"/>
      <c r="C15" s="20" t="str">
        <f>VLOOKUP($A15,'համապետական I մաս'!$A$6:$J$145,2,FALSE)</f>
        <v>Մացակյան</v>
      </c>
      <c r="D15" s="20" t="str">
        <f>VLOOKUP($A15,'համապետական I մաս'!$A$6:$J$145,3,FALSE)</f>
        <v>Կարինե</v>
      </c>
      <c r="E15" s="20" t="str">
        <f>VLOOKUP($A15,'համապետական I մաս'!$A$6:$J$145,4,FALSE)</f>
        <v>Վազգենի</v>
      </c>
      <c r="F15" s="20" t="str">
        <f>VLOOKUP($A15,'համապետական I մաս'!$A$6:$J$145,5,FALSE)</f>
        <v>12.09.1957</v>
      </c>
      <c r="G15" s="20" t="str">
        <f>VLOOKUP($A15,'համապետական I մաս'!$A$6:$J$145,6,FALSE)</f>
        <v>իգ.</v>
      </c>
      <c r="H15" s="20" t="str">
        <f>VLOOKUP($A15,'համապետական I մաս'!$A$6:$J$145,7,FALSE)</f>
        <v>Հայ Ազգային Կոնգրես</v>
      </c>
      <c r="I15" s="20" t="str">
        <f>VLOOKUP($A15,'համապետական I մաս'!$A$6:$J$145,8,FALSE)</f>
        <v>AK0428173</v>
      </c>
      <c r="J15" s="20" t="str">
        <f>VLOOKUP($A15,'համապետական I մաս'!$A$6:$J$145,9,FALSE)</f>
        <v>Լոռու մարզ, գ. Քարկոփ փ.1 բարաք 9/3</v>
      </c>
      <c r="K15" s="20" t="str">
        <f>VLOOKUP($A15,'համապետական I մաս'!$A$6:$J$145,10,FALSE)</f>
        <v>չի աշխատում</v>
      </c>
    </row>
    <row r="16" spans="1:11" ht="27" x14ac:dyDescent="0.2">
      <c r="A16" s="22">
        <v>107</v>
      </c>
      <c r="B16" s="7"/>
      <c r="C16" s="20" t="str">
        <f>VLOOKUP($A16,'համապետական I մաս'!$A$6:$J$145,2,FALSE)</f>
        <v>Մարիկյան</v>
      </c>
      <c r="D16" s="20" t="str">
        <f>VLOOKUP($A16,'համապետական I մաս'!$A$6:$J$145,3,FALSE)</f>
        <v>Սարգիս</v>
      </c>
      <c r="E16" s="20" t="str">
        <f>VLOOKUP($A16,'համապետական I մաս'!$A$6:$J$145,4,FALSE)</f>
        <v>Դանիելի</v>
      </c>
      <c r="F16" s="20" t="str">
        <f>VLOOKUP($A16,'համապետական I մաս'!$A$6:$J$145,5,FALSE)</f>
        <v>26.11.1957</v>
      </c>
      <c r="G16" s="20" t="str">
        <f>VLOOKUP($A16,'համապետական I մաս'!$A$6:$J$145,6,FALSE)</f>
        <v>ար.</v>
      </c>
      <c r="H16" s="20" t="str">
        <f>VLOOKUP($A16,'համապետական I մաս'!$A$6:$J$145,7,FALSE)</f>
        <v>Հայ Ազգային Կոնգրես</v>
      </c>
      <c r="I16" s="20" t="str">
        <f>VLOOKUP($A16,'համապետական I մաս'!$A$6:$J$145,8,FALSE)</f>
        <v>AM0299510</v>
      </c>
      <c r="J16" s="20" t="str">
        <f>VLOOKUP($A16,'համապետական I մաս'!$A$6:$J$145,9,FALSE)</f>
        <v>Լոռու մարզ, գ. Գյուլագարակ</v>
      </c>
      <c r="K16" s="20" t="str">
        <f>VLOOKUP($A16,'համապետական I մաս'!$A$6:$J$145,10,FALSE)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4" t="s">
        <v>21</v>
      </c>
      <c r="C1" s="44"/>
      <c r="D1" s="44"/>
      <c r="E1" s="44"/>
      <c r="F1" s="44"/>
      <c r="G1" s="44"/>
      <c r="H1" s="44"/>
      <c r="I1" s="44"/>
      <c r="J1" s="44"/>
    </row>
    <row r="2" spans="1:11" ht="21.75" customHeight="1" x14ac:dyDescent="0.2">
      <c r="B2" s="41" t="s">
        <v>30</v>
      </c>
      <c r="C2" s="41"/>
      <c r="D2" s="41"/>
      <c r="E2" s="41"/>
      <c r="F2" s="41"/>
      <c r="G2" s="41"/>
      <c r="H2" s="41"/>
      <c r="I2" s="41"/>
      <c r="J2" s="41"/>
    </row>
    <row r="3" spans="1:11" ht="24" customHeight="1" x14ac:dyDescent="0.2">
      <c r="B3" s="49" t="str">
        <f>'համապետական I մաս'!A3:A3</f>
        <v>Կոնգրես-ՀԺԿ կուակցությունների դաշինք</v>
      </c>
      <c r="C3" s="49"/>
      <c r="D3" s="49"/>
      <c r="E3" s="49"/>
      <c r="F3" s="49"/>
      <c r="G3" s="49"/>
      <c r="H3" s="49"/>
      <c r="I3" s="49"/>
      <c r="J3" s="49"/>
    </row>
    <row r="4" spans="1:11" ht="21.75" customHeight="1" x14ac:dyDescent="0.2">
      <c r="B4" s="43" t="s">
        <v>839</v>
      </c>
      <c r="C4" s="43"/>
      <c r="D4" s="43"/>
      <c r="E4" s="43"/>
      <c r="F4" s="43"/>
      <c r="G4" s="43"/>
      <c r="H4" s="43"/>
      <c r="I4" s="43"/>
      <c r="J4" s="43"/>
    </row>
    <row r="5" spans="1:11" ht="38.25" x14ac:dyDescent="0.2">
      <c r="A5" s="13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40.5" x14ac:dyDescent="0.2">
      <c r="A6" s="22">
        <v>31</v>
      </c>
      <c r="B6" s="7"/>
      <c r="C6" s="20" t="str">
        <f>VLOOKUP($A6,'համապետական I մաս'!$A$6:$J$145,2,FALSE)</f>
        <v>Բարեղամյան</v>
      </c>
      <c r="D6" s="20" t="str">
        <f>VLOOKUP($A6,'համապետական I մաս'!$A$6:$J$145,3,FALSE)</f>
        <v xml:space="preserve">Արամ </v>
      </c>
      <c r="E6" s="20" t="str">
        <f>VLOOKUP($A6,'համապետական I մաս'!$A$6:$J$145,4,FALSE)</f>
        <v>Բաբկենի</v>
      </c>
      <c r="F6" s="20" t="str">
        <f>VLOOKUP($A6,'համապետական I մաս'!$A$6:$J$145,5,FALSE)</f>
        <v>14.08.1963</v>
      </c>
      <c r="G6" s="20" t="str">
        <f>VLOOKUP($A6,'համապետական I մաս'!$A$6:$J$145,6,FALSE)</f>
        <v>ար.</v>
      </c>
      <c r="H6" s="20" t="str">
        <f>VLOOKUP($A6,'համապետական I մաս'!$A$6:$J$145,7,FALSE)</f>
        <v>Հայ Ազգային Կոնգրես</v>
      </c>
      <c r="I6" s="20" t="str">
        <f>VLOOKUP($A6,'համապետական I մաս'!$A$6:$J$145,8,FALSE)</f>
        <v>AM0392970</v>
      </c>
      <c r="J6" s="20" t="str">
        <f>VLOOKUP($A6,'համապետական I մաս'!$A$6:$J$145,9,FALSE)</f>
        <v>Ք. Հրազդան, Սպանդարյան փող, 6շ, բն 19,20</v>
      </c>
      <c r="K6" s="20" t="str">
        <f>VLOOKUP($A6,'համապետական I մաս'!$A$6:$J$145,10,FALSE)</f>
        <v>Լեռնաբեկոր ՍՊԸ, տնօրեն</v>
      </c>
    </row>
    <row r="7" spans="1:11" ht="27" x14ac:dyDescent="0.2">
      <c r="A7" s="22">
        <v>26</v>
      </c>
      <c r="B7" s="7"/>
      <c r="C7" s="20" t="str">
        <f>VLOOKUP($A7,'համապետական I մաս'!$A$6:$J$145,2,FALSE)</f>
        <v>Ոսկերչյան</v>
      </c>
      <c r="D7" s="20" t="str">
        <f>VLOOKUP($A7,'համապետական I մաս'!$A$6:$J$145,3,FALSE)</f>
        <v>Գրիգոր</v>
      </c>
      <c r="E7" s="20" t="str">
        <f>VLOOKUP($A7,'համապետական I մաս'!$A$6:$J$145,4,FALSE)</f>
        <v>Հարությունի</v>
      </c>
      <c r="F7" s="20" t="str">
        <f>VLOOKUP($A7,'համապետական I մաս'!$A$6:$J$145,5,FALSE)</f>
        <v>01.10.1956</v>
      </c>
      <c r="G7" s="20" t="str">
        <f>VLOOKUP($A7,'համապետական I մաս'!$A$6:$J$145,6,FALSE)</f>
        <v>ար.</v>
      </c>
      <c r="H7" s="20" t="str">
        <f>VLOOKUP($A7,'համապետական I մաս'!$A$6:$J$145,7,FALSE)</f>
        <v>Հայ Ազգային Կոնգրես</v>
      </c>
      <c r="I7" s="20" t="str">
        <f>VLOOKUP($A7,'համապետական I մաս'!$A$6:$J$145,8,FALSE)</f>
        <v>ID005731492</v>
      </c>
      <c r="J7" s="20" t="str">
        <f>VLOOKUP($A7,'համապետական I մաս'!$A$6:$J$145,9,FALSE)</f>
        <v>Ք. Աբովյան, Սարալանջի փող, 30շ, բն 12</v>
      </c>
      <c r="K7" s="20" t="str">
        <f>VLOOKUP($A7,'համապետական I մաս'!$A$6:$J$145,10,FALSE)</f>
        <v>չի աշխատում</v>
      </c>
    </row>
    <row r="8" spans="1:11" ht="40.5" x14ac:dyDescent="0.2">
      <c r="A8" s="22">
        <v>67</v>
      </c>
      <c r="B8" s="7"/>
      <c r="C8" s="20" t="str">
        <f>VLOOKUP($A8,'համապետական I մաս'!$A$6:$J$145,2,FALSE)</f>
        <v xml:space="preserve">Բեյբության </v>
      </c>
      <c r="D8" s="20" t="str">
        <f>VLOOKUP($A8,'համապետական I մաս'!$A$6:$J$145,3,FALSE)</f>
        <v>Մնացական</v>
      </c>
      <c r="E8" s="20" t="str">
        <f>VLOOKUP($A8,'համապետական I մաս'!$A$6:$J$145,4,FALSE)</f>
        <v>Օնիկի</v>
      </c>
      <c r="F8" s="20" t="str">
        <f>VLOOKUP($A8,'համապետական I մաս'!$A$6:$J$145,5,FALSE)</f>
        <v>16.03.1951</v>
      </c>
      <c r="G8" s="20" t="str">
        <f>VLOOKUP($A8,'համապետական I մաս'!$A$6:$J$145,6,FALSE)</f>
        <v>ար.</v>
      </c>
      <c r="H8" s="20" t="str">
        <f>VLOOKUP($A8,'համապետական I մաս'!$A$6:$J$145,7,FALSE)</f>
        <v>Հայ Ազգային Կոնգրես</v>
      </c>
      <c r="I8" s="20" t="str">
        <f>VLOOKUP($A8,'համապետական I մաս'!$A$6:$J$145,8,FALSE)</f>
        <v>AM0548706</v>
      </c>
      <c r="J8" s="20" t="str">
        <f>VLOOKUP($A8,'համապետական I մաս'!$A$6:$J$145,9,FALSE)</f>
        <v>Կոտայքի մարզ, Ք. Եղվարդ, Երեւանյան փ, 7շ, բն 9</v>
      </c>
      <c r="K8" s="20" t="str">
        <f>VLOOKUP($A8,'համապետական I մաս'!$A$6:$J$145,10,FALSE)</f>
        <v>Գ/Կ տուն Շահնազարյան ՍՊԸ, էլեկտրիկ</v>
      </c>
    </row>
    <row r="9" spans="1:11" ht="40.5" x14ac:dyDescent="0.2">
      <c r="A9" s="22">
        <v>18</v>
      </c>
      <c r="B9" s="7"/>
      <c r="C9" s="20" t="str">
        <f>VLOOKUP($A9,'համապետական I մաս'!$A$6:$J$145,2,FALSE)</f>
        <v>Ավետիսյան</v>
      </c>
      <c r="D9" s="20" t="str">
        <f>VLOOKUP($A9,'համապետական I մաս'!$A$6:$J$145,3,FALSE)</f>
        <v>Ռոլանդ</v>
      </c>
      <c r="E9" s="20" t="str">
        <f>VLOOKUP($A9,'համապետական I մաս'!$A$6:$J$145,4,FALSE)</f>
        <v>Ավետիսի</v>
      </c>
      <c r="F9" s="20" t="str">
        <f>VLOOKUP($A9,'համապետական I մաս'!$A$6:$J$145,5,FALSE)</f>
        <v>13.04.1951</v>
      </c>
      <c r="G9" s="20" t="str">
        <f>VLOOKUP($A9,'համապետական I մաս'!$A$6:$J$145,6,FALSE)</f>
        <v>ար.</v>
      </c>
      <c r="H9" s="20" t="str">
        <f>VLOOKUP($A9,'համապետական I մաս'!$A$6:$J$145,7,FALSE)</f>
        <v>Հայաստանի ժողովրդական կուսակցություն</v>
      </c>
      <c r="I9" s="20" t="str">
        <f>VLOOKUP($A9,'համապետական I մաս'!$A$6:$J$145,8,FALSE)</f>
        <v>AM0275697</v>
      </c>
      <c r="J9" s="20" t="str">
        <f>VLOOKUP($A9,'համապետական I մաս'!$A$6:$J$145,9,FALSE)</f>
        <v>Կոտայքի մարզ, գ. Քասախ, Ն. Ավետիսյան փ. Տուն 20</v>
      </c>
      <c r="K9" s="20" t="str">
        <f>VLOOKUP($A9,'համապետական I մաս'!$A$6:$J$145,10,FALSE)</f>
        <v>Հայ-ռուսական համալսարան, դոցենտ</v>
      </c>
    </row>
    <row r="10" spans="1:11" ht="27" x14ac:dyDescent="0.2">
      <c r="A10" s="22">
        <v>57</v>
      </c>
      <c r="B10" s="7"/>
      <c r="C10" s="20" t="str">
        <f>VLOOKUP($A10,'համապետական I մաս'!$A$6:$J$145,2,FALSE)</f>
        <v>Միրումյան</v>
      </c>
      <c r="D10" s="20" t="str">
        <f>VLOOKUP($A10,'համապետական I մաս'!$A$6:$J$145,3,FALSE)</f>
        <v>Վիկտոր</v>
      </c>
      <c r="E10" s="20" t="str">
        <f>VLOOKUP($A10,'համապետական I մաս'!$A$6:$J$145,4,FALSE)</f>
        <v>Նիկոլայի</v>
      </c>
      <c r="F10" s="20" t="str">
        <f>VLOOKUP($A10,'համապետական I մաս'!$A$6:$J$145,5,FALSE)</f>
        <v>24.10.1955</v>
      </c>
      <c r="G10" s="20" t="str">
        <f>VLOOKUP($A10,'համապետական I մաս'!$A$6:$J$145,6,FALSE)</f>
        <v>ար.</v>
      </c>
      <c r="H10" s="20" t="str">
        <f>VLOOKUP($A10,'համապետական I մաս'!$A$6:$J$145,7,FALSE)</f>
        <v>Հայ Ազգային Կոնգրես</v>
      </c>
      <c r="I10" s="20" t="str">
        <f>VLOOKUP($A10,'համապետական I մաս'!$A$6:$J$145,8,FALSE)</f>
        <v>AG0651129</v>
      </c>
      <c r="J10" s="20" t="str">
        <f>VLOOKUP($A10,'համապետական I մաս'!$A$6:$J$145,9,FALSE)</f>
        <v>Ք. Հրազդան, Կենտրոն թաղ, շենք 10, բն 20</v>
      </c>
      <c r="K10" s="20" t="str">
        <f>VLOOKUP($A10,'համապետական I մաս'!$A$6:$J$145,10,FALSE)</f>
        <v>Վիամիր գրատուն ՍՊԸ, փոխտնօրեն</v>
      </c>
    </row>
    <row r="11" spans="1:11" ht="27" x14ac:dyDescent="0.2">
      <c r="A11" s="22">
        <v>86</v>
      </c>
      <c r="B11" s="7"/>
      <c r="C11" s="20" t="str">
        <f>VLOOKUP($A11,'համապետական I մաս'!$A$6:$J$145,2,FALSE)</f>
        <v xml:space="preserve">Մարտիրոսյան </v>
      </c>
      <c r="D11" s="20" t="str">
        <f>VLOOKUP($A11,'համապետական I մաս'!$A$6:$J$145,3,FALSE)</f>
        <v>Խաչիկ</v>
      </c>
      <c r="E11" s="20" t="str">
        <f>VLOOKUP($A11,'համապետական I մաս'!$A$6:$J$145,4,FALSE)</f>
        <v>Ռաֆիկի</v>
      </c>
      <c r="F11" s="20" t="str">
        <f>VLOOKUP($A11,'համապետական I մաս'!$A$6:$J$145,5,FALSE)</f>
        <v>16.03.1962</v>
      </c>
      <c r="G11" s="20" t="str">
        <f>VLOOKUP($A11,'համապետական I մաս'!$A$6:$J$145,6,FALSE)</f>
        <v>ար.</v>
      </c>
      <c r="H11" s="20" t="str">
        <f>VLOOKUP($A11,'համապետական I մաս'!$A$6:$J$145,7,FALSE)</f>
        <v>Հայ Ազգային Կոնգրես</v>
      </c>
      <c r="I11" s="20" t="str">
        <f>VLOOKUP($A11,'համապետական I մաս'!$A$6:$J$145,8,FALSE)</f>
        <v>ID008525776</v>
      </c>
      <c r="J11" s="20" t="str">
        <f>VLOOKUP($A11,'համապետական I մաս'!$A$6:$J$145,9,FALSE)</f>
        <v>Կոտայքի մարզ, գ. Հատիս, 4-րդ փող, տուն 3</v>
      </c>
      <c r="K11" s="20" t="str">
        <f>VLOOKUP($A11,'համապետական I մաս'!$A$6:$J$145,10,FALSE)</f>
        <v>չի աշխատում</v>
      </c>
    </row>
    <row r="12" spans="1:11" ht="27" x14ac:dyDescent="0.2">
      <c r="A12" s="22">
        <v>104</v>
      </c>
      <c r="B12" s="7"/>
      <c r="C12" s="20" t="str">
        <f>VLOOKUP($A12,'համապետական I մաս'!$A$6:$J$145,2,FALSE)</f>
        <v>Պետրոսյան</v>
      </c>
      <c r="D12" s="20" t="str">
        <f>VLOOKUP($A12,'համապետական I մաս'!$A$6:$J$145,3,FALSE)</f>
        <v>Մարինե</v>
      </c>
      <c r="E12" s="20" t="str">
        <f>VLOOKUP($A12,'համապետական I մաս'!$A$6:$J$145,4,FALSE)</f>
        <v>Ալեքսանի</v>
      </c>
      <c r="F12" s="20" t="str">
        <f>VLOOKUP($A12,'համապետական I մաս'!$A$6:$J$145,5,FALSE)</f>
        <v>24.07.1971</v>
      </c>
      <c r="G12" s="20" t="str">
        <f>VLOOKUP($A12,'համապետական I մաս'!$A$6:$J$145,6,FALSE)</f>
        <v>իգ.</v>
      </c>
      <c r="H12" s="20" t="str">
        <f>VLOOKUP($A12,'համապետական I մաս'!$A$6:$J$145,7,FALSE)</f>
        <v>Հայ Ազգային Կոնգրես</v>
      </c>
      <c r="I12" s="20" t="str">
        <f>VLOOKUP($A12,'համապետական I մաս'!$A$6:$J$145,8,FALSE)</f>
        <v>AM0348544</v>
      </c>
      <c r="J12" s="20" t="str">
        <f>VLOOKUP($A12,'համապետական I մաս'!$A$6:$J$145,9,FALSE)</f>
        <v>Ք. Հրազդան, Մ.Ավետիսյան փ. տուն 53</v>
      </c>
      <c r="K12" s="20" t="str">
        <f>VLOOKUP($A12,'համապետական I մաս'!$A$6:$J$145,10,FALSE)</f>
        <v>«Քաղսի ԱԱՊԿ» ՊՈԱԿ, տնօրեն</v>
      </c>
    </row>
    <row r="13" spans="1:11" ht="27" x14ac:dyDescent="0.2">
      <c r="A13" s="22">
        <v>122</v>
      </c>
      <c r="B13" s="7"/>
      <c r="C13" s="20" t="str">
        <f>VLOOKUP($A13,'համապետական I մաս'!$A$6:$J$145,2,FALSE)</f>
        <v>Պետրոսյան</v>
      </c>
      <c r="D13" s="20" t="str">
        <f>VLOOKUP($A13,'համապետական I մաս'!$A$6:$J$145,3,FALSE)</f>
        <v>Շուշան</v>
      </c>
      <c r="E13" s="20" t="str">
        <f>VLOOKUP($A13,'համապետական I մաս'!$A$6:$J$145,4,FALSE)</f>
        <v>Ազատի</v>
      </c>
      <c r="F13" s="20" t="str">
        <f>VLOOKUP($A13,'համապետական I մաս'!$A$6:$J$145,5,FALSE)</f>
        <v>08.04.1962</v>
      </c>
      <c r="G13" s="20" t="str">
        <f>VLOOKUP($A13,'համապետական I մաս'!$A$6:$J$145,6,FALSE)</f>
        <v>իգ.</v>
      </c>
      <c r="H13" s="20" t="str">
        <f>VLOOKUP($A13,'համապետական I մաս'!$A$6:$J$145,7,FALSE)</f>
        <v>Հայ Ազգային Կոնգրես</v>
      </c>
      <c r="I13" s="20" t="str">
        <f>VLOOKUP($A13,'համապետական I մաս'!$A$6:$J$145,8,FALSE)</f>
        <v>AM0864719</v>
      </c>
      <c r="J13" s="20" t="str">
        <f>VLOOKUP($A13,'համապետական I մաս'!$A$6:$J$145,9,FALSE)</f>
        <v>Կոտայքի մարզ, գ. Հացավան փ.5 տուն 17</v>
      </c>
      <c r="K13" s="20" t="str">
        <f>VLOOKUP($A13,'համապետական I մաս'!$A$6:$J$145,10,FALSE)</f>
        <v>«Հացավանի ԲՄՀ» վարիչ</v>
      </c>
    </row>
    <row r="14" spans="1:11" ht="27" x14ac:dyDescent="0.2">
      <c r="A14" s="22">
        <v>137</v>
      </c>
      <c r="B14" s="7"/>
      <c r="C14" s="20" t="str">
        <f>VLOOKUP($A14,'համապետական I մաս'!$A$6:$J$145,2,FALSE)</f>
        <v>Զուրաբյան</v>
      </c>
      <c r="D14" s="20" t="str">
        <f>VLOOKUP($A14,'համապետական I մաս'!$A$6:$J$145,3,FALSE)</f>
        <v>Անուշ</v>
      </c>
      <c r="E14" s="20" t="str">
        <f>VLOOKUP($A14,'համապետական I մաս'!$A$6:$J$145,4,FALSE)</f>
        <v>Գառնիկի</v>
      </c>
      <c r="F14" s="20" t="str">
        <f>VLOOKUP($A14,'համապետական I մաս'!$A$6:$J$145,5,FALSE)</f>
        <v>25.01.1984</v>
      </c>
      <c r="G14" s="20" t="str">
        <f>VLOOKUP($A14,'համապետական I մաս'!$A$6:$J$145,6,FALSE)</f>
        <v>իգ.</v>
      </c>
      <c r="H14" s="20" t="str">
        <f>VLOOKUP($A14,'համապետական I մաս'!$A$6:$J$145,7,FALSE)</f>
        <v>Հայ Ազգային Կոնգրես</v>
      </c>
      <c r="I14" s="20" t="str">
        <f>VLOOKUP($A14,'համապետական I մաս'!$A$6:$J$145,8,FALSE)</f>
        <v>AN0357986</v>
      </c>
      <c r="J14" s="20" t="str">
        <f>VLOOKUP($A14,'համապետական I մաս'!$A$6:$J$145,9,FALSE)</f>
        <v>Կոտայքի մարզ, Զովունի 2-րդ փող, 8-րդ տուն</v>
      </c>
      <c r="K14" s="20" t="str">
        <f>VLOOKUP($A14,'համապետական I մաս'!$A$6:$J$145,10,FALSE)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4" t="s">
        <v>21</v>
      </c>
      <c r="C1" s="44"/>
      <c r="D1" s="44"/>
      <c r="E1" s="44"/>
      <c r="F1" s="44"/>
      <c r="G1" s="44"/>
      <c r="H1" s="44"/>
      <c r="I1" s="44"/>
      <c r="J1" s="44"/>
    </row>
    <row r="2" spans="1:11" ht="21.75" customHeight="1" x14ac:dyDescent="0.2">
      <c r="B2" s="41" t="s">
        <v>31</v>
      </c>
      <c r="C2" s="41"/>
      <c r="D2" s="41"/>
      <c r="E2" s="41"/>
      <c r="F2" s="41"/>
      <c r="G2" s="41"/>
      <c r="H2" s="41"/>
      <c r="I2" s="41"/>
      <c r="J2" s="41"/>
    </row>
    <row r="3" spans="1:11" ht="24" customHeight="1" x14ac:dyDescent="0.2">
      <c r="B3" s="49" t="str">
        <f>'համապետական I մաս'!A3:A3</f>
        <v>Կոնգրես-ՀԺԿ կուակցությունների դաշինք</v>
      </c>
      <c r="C3" s="49"/>
      <c r="D3" s="49"/>
      <c r="E3" s="49"/>
      <c r="F3" s="49"/>
      <c r="G3" s="49"/>
      <c r="H3" s="49"/>
      <c r="I3" s="49"/>
      <c r="J3" s="49"/>
    </row>
    <row r="4" spans="1:11" ht="21.75" customHeight="1" x14ac:dyDescent="0.2">
      <c r="B4" s="43" t="s">
        <v>839</v>
      </c>
      <c r="C4" s="43"/>
      <c r="D4" s="43"/>
      <c r="E4" s="43"/>
      <c r="F4" s="43"/>
      <c r="G4" s="43"/>
      <c r="H4" s="43"/>
      <c r="I4" s="43"/>
      <c r="J4" s="43"/>
    </row>
    <row r="5" spans="1:11" ht="38.25" x14ac:dyDescent="0.2">
      <c r="A5" s="13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40.5" x14ac:dyDescent="0.2">
      <c r="A6" s="22">
        <v>45</v>
      </c>
      <c r="B6" s="7"/>
      <c r="C6" s="20" t="str">
        <f>VLOOKUP($A6,'համապետական I մաս'!$A$6:$J$145,2,FALSE)</f>
        <v>Զորյան</v>
      </c>
      <c r="D6" s="20" t="str">
        <f>VLOOKUP($A6,'համապետական I մաս'!$A$6:$J$145,3,FALSE)</f>
        <v>Շալիկո</v>
      </c>
      <c r="E6" s="20" t="str">
        <f>VLOOKUP($A6,'համապետական I մաս'!$A$6:$J$145,4,FALSE)</f>
        <v>Հմայակի</v>
      </c>
      <c r="F6" s="20" t="str">
        <f>VLOOKUP($A6,'համապետական I մաս'!$A$6:$J$145,5,FALSE)</f>
        <v>14.10.1942</v>
      </c>
      <c r="G6" s="20" t="str">
        <f>VLOOKUP($A6,'համապետական I մաս'!$A$6:$J$145,6,FALSE)</f>
        <v>ար.</v>
      </c>
      <c r="H6" s="20" t="str">
        <f>VLOOKUP($A6,'համապետական I մաս'!$A$6:$J$145,7,FALSE)</f>
        <v>Հայ Ազգային Կոնգրես</v>
      </c>
      <c r="I6" s="20" t="str">
        <f>VLOOKUP($A6,'համապետական I մաս'!$A$6:$J$145,8,FALSE)</f>
        <v>AN0370014</v>
      </c>
      <c r="J6" s="20" t="str">
        <f>VLOOKUP($A6,'համապետական I մաս'!$A$6:$J$145,9,FALSE)</f>
        <v>Շիրակի մարզ, գ. Աշոցք, 3-րդ թաղ, 2-րդ փող, 2 շ, բն 4</v>
      </c>
      <c r="K6" s="20" t="str">
        <f>VLOOKUP($A6,'համապետական I մաս'!$A$6:$J$145,10,FALSE)</f>
        <v>Փոկաս ՍՊԸ, հաշվապահ</v>
      </c>
    </row>
    <row r="7" spans="1:11" ht="27" x14ac:dyDescent="0.2">
      <c r="A7" s="22">
        <v>35</v>
      </c>
      <c r="B7" s="7"/>
      <c r="C7" s="20" t="str">
        <f>VLOOKUP($A7,'համապետական I մաս'!$A$6:$J$145,2,FALSE)</f>
        <v>Գրիգորյան</v>
      </c>
      <c r="D7" s="20" t="str">
        <f>VLOOKUP($A7,'համապետական I մաս'!$A$6:$J$145,3,FALSE)</f>
        <v>Մուրադ</v>
      </c>
      <c r="E7" s="20" t="str">
        <f>VLOOKUP($A7,'համապետական I մաս'!$A$6:$J$145,4,FALSE)</f>
        <v>Հենրիկի</v>
      </c>
      <c r="F7" s="20" t="str">
        <f>VLOOKUP($A7,'համապետական I մաս'!$A$6:$J$145,5,FALSE)</f>
        <v>26.05.1963</v>
      </c>
      <c r="G7" s="20" t="str">
        <f>VLOOKUP($A7,'համապետական I մաս'!$A$6:$J$145,6,FALSE)</f>
        <v>ար.</v>
      </c>
      <c r="H7" s="20" t="str">
        <f>VLOOKUP($A7,'համապետական I մաս'!$A$6:$J$145,7,FALSE)</f>
        <v>Հայ Ազգային Կոնգրես</v>
      </c>
      <c r="I7" s="20" t="str">
        <f>VLOOKUP($A7,'համապետական I մաս'!$A$6:$J$145,8,FALSE)</f>
        <v>AM0244440</v>
      </c>
      <c r="J7" s="20" t="str">
        <f>VLOOKUP($A7,'համապետական I մաս'!$A$6:$J$145,9,FALSE)</f>
        <v>Շիրակի մարզ, գ. Ախուրիկ, 2-րդ փող, տուն 24</v>
      </c>
      <c r="K7" s="20" t="str">
        <f>VLOOKUP($A7,'համապետական I մաս'!$A$6:$J$145,10,FALSE)</f>
        <v>չի աշխատում</v>
      </c>
    </row>
    <row r="8" spans="1:11" ht="27" x14ac:dyDescent="0.2">
      <c r="A8" s="22">
        <v>70</v>
      </c>
      <c r="B8" s="7"/>
      <c r="C8" s="20" t="str">
        <f>VLOOKUP($A8,'համապետական I մաս'!$A$6:$J$145,2,FALSE)</f>
        <v>Վահրադյան</v>
      </c>
      <c r="D8" s="20" t="str">
        <f>VLOOKUP($A8,'համապետական I մաս'!$A$6:$J$145,3,FALSE)</f>
        <v>Գագիկ</v>
      </c>
      <c r="E8" s="20" t="str">
        <f>VLOOKUP($A8,'համապետական I մաս'!$A$6:$J$145,4,FALSE)</f>
        <v>Վելիխանի</v>
      </c>
      <c r="F8" s="20" t="str">
        <f>VLOOKUP($A8,'համապետական I մաս'!$A$6:$J$145,5,FALSE)</f>
        <v>05.10.1961</v>
      </c>
      <c r="G8" s="20" t="str">
        <f>VLOOKUP($A8,'համապետական I մաս'!$A$6:$J$145,6,FALSE)</f>
        <v>ար.</v>
      </c>
      <c r="H8" s="20" t="str">
        <f>VLOOKUP($A8,'համապետական I մաս'!$A$6:$J$145,7,FALSE)</f>
        <v>Հայ Ազգային Կոնգրես</v>
      </c>
      <c r="I8" s="20" t="str">
        <f>VLOOKUP($A8,'համապետական I մաս'!$A$6:$J$145,8,FALSE)</f>
        <v>AM0434331</v>
      </c>
      <c r="J8" s="20" t="str">
        <f>VLOOKUP($A8,'համապետական I մաս'!$A$6:$J$145,9,FALSE)</f>
        <v>Շիրակի մարզ, գ. Կարմրաքար, 1/1փ, տ6</v>
      </c>
      <c r="K8" s="20" t="str">
        <f>VLOOKUP($A8,'համապետական I մաս'!$A$6:$J$145,10,FALSE)</f>
        <v>չի աշխատում</v>
      </c>
    </row>
    <row r="9" spans="1:11" ht="40.5" x14ac:dyDescent="0.2">
      <c r="A9" s="22">
        <v>87</v>
      </c>
      <c r="B9" s="7"/>
      <c r="C9" s="20" t="str">
        <f>VLOOKUP($A9,'համապետական I մաս'!$A$6:$J$145,2,FALSE)</f>
        <v>Հարությունյան</v>
      </c>
      <c r="D9" s="20" t="str">
        <f>VLOOKUP($A9,'համապետական I մաս'!$A$6:$J$145,3,FALSE)</f>
        <v>Մանուկ</v>
      </c>
      <c r="E9" s="20" t="str">
        <f>VLOOKUP($A9,'համապետական I մաս'!$A$6:$J$145,4,FALSE)</f>
        <v>Արամայիսի</v>
      </c>
      <c r="F9" s="20" t="str">
        <f>VLOOKUP($A9,'համապետական I մաս'!$A$6:$J$145,5,FALSE)</f>
        <v>21.03.1967</v>
      </c>
      <c r="G9" s="20" t="str">
        <f>VLOOKUP($A9,'համապետական I մաս'!$A$6:$J$145,6,FALSE)</f>
        <v>ար.</v>
      </c>
      <c r="H9" s="20" t="str">
        <f>VLOOKUP($A9,'համապետական I մաս'!$A$6:$J$145,7,FALSE)</f>
        <v>Հայ Ազգային Կոնգրես</v>
      </c>
      <c r="I9" s="20" t="str">
        <f>VLOOKUP($A9,'համապետական I մաս'!$A$6:$J$145,8,FALSE)</f>
        <v>ID002075422</v>
      </c>
      <c r="J9" s="20" t="str">
        <f>VLOOKUP($A9,'համապետական I մաս'!$A$6:$J$145,9,FALSE)</f>
        <v>Ք. Գյումրի, Տրդատ ճարտարապետի փող, 5/1շ, բն 1</v>
      </c>
      <c r="K9" s="20" t="str">
        <f>VLOOKUP($A9,'համապետական I մաս'!$A$6:$J$145,10,FALSE)</f>
        <v>Հայ-ֆրանսիական բարեկամության այգի, պահակ</v>
      </c>
    </row>
    <row r="10" spans="1:11" ht="27" x14ac:dyDescent="0.2">
      <c r="A10" s="22">
        <v>102</v>
      </c>
      <c r="B10" s="7"/>
      <c r="C10" s="20" t="str">
        <f>VLOOKUP($A10,'համապետական I մաս'!$A$6:$J$145,2,FALSE)</f>
        <v>Ոսկանյան</v>
      </c>
      <c r="D10" s="20" t="str">
        <f>VLOOKUP($A10,'համապետական I մաս'!$A$6:$J$145,3,FALSE)</f>
        <v>Ռոմիկ</v>
      </c>
      <c r="E10" s="20" t="str">
        <f>VLOOKUP($A10,'համապետական I մաս'!$A$6:$J$145,4,FALSE)</f>
        <v>Հայկազի</v>
      </c>
      <c r="F10" s="20" t="str">
        <f>VLOOKUP($A10,'համապետական I մաս'!$A$6:$J$145,5,FALSE)</f>
        <v>18.06.1953</v>
      </c>
      <c r="G10" s="20" t="str">
        <f>VLOOKUP($A10,'համապետական I մաս'!$A$6:$J$145,6,FALSE)</f>
        <v>ար.</v>
      </c>
      <c r="H10" s="20" t="str">
        <f>VLOOKUP($A10,'համապետական I մաս'!$A$6:$J$145,7,FALSE)</f>
        <v>Հայ Ազգային Կոնգրես</v>
      </c>
      <c r="I10" s="20" t="str">
        <f>VLOOKUP($A10,'համապետական I մաս'!$A$6:$J$145,8,FALSE)</f>
        <v>AH0461384</v>
      </c>
      <c r="J10" s="20" t="str">
        <f>VLOOKUP($A10,'համապետական I մաս'!$A$6:$J$145,9,FALSE)</f>
        <v>Ամասիա, գ. Ամասիա 26 փ. 39շ. 1բն.</v>
      </c>
      <c r="K10" s="20" t="str">
        <f>VLOOKUP($A10,'համապետական I մաս'!$A$6:$J$145,10,FALSE)</f>
        <v>չի աշխատում</v>
      </c>
    </row>
    <row r="11" spans="1:11" ht="27" x14ac:dyDescent="0.2">
      <c r="A11" s="22">
        <v>77</v>
      </c>
      <c r="B11" s="7"/>
      <c r="C11" s="20" t="str">
        <f>VLOOKUP($A11,'համապետական I մաս'!$A$6:$J$145,2,FALSE)</f>
        <v>Հակոբյան</v>
      </c>
      <c r="D11" s="20" t="str">
        <f>VLOOKUP($A11,'համապետական I մաս'!$A$6:$J$145,3,FALSE)</f>
        <v>Արտյոմ</v>
      </c>
      <c r="E11" s="20" t="str">
        <f>VLOOKUP($A11,'համապետական I մաս'!$A$6:$J$145,4,FALSE)</f>
        <v>Ազատի</v>
      </c>
      <c r="F11" s="20" t="str">
        <f>VLOOKUP($A11,'համապետական I մաս'!$A$6:$J$145,5,FALSE)</f>
        <v>10.07.1989</v>
      </c>
      <c r="G11" s="20" t="str">
        <f>VLOOKUP($A11,'համապետական I մաս'!$A$6:$J$145,6,FALSE)</f>
        <v>ար.</v>
      </c>
      <c r="H11" s="20" t="str">
        <f>VLOOKUP($A11,'համապետական I մաս'!$A$6:$J$145,7,FALSE)</f>
        <v>Հայ Ազգային Կոնգրես</v>
      </c>
      <c r="I11" s="20" t="str">
        <f>VLOOKUP($A11,'համապետական I մաս'!$A$6:$J$145,8,FALSE)</f>
        <v>ID004395810</v>
      </c>
      <c r="J11" s="20" t="str">
        <f>VLOOKUP($A11,'համապետական I մաս'!$A$6:$J$145,9,FALSE)</f>
        <v>Ք. Գյումրի, Շիրակացի 13/21 տուն</v>
      </c>
      <c r="K11" s="20" t="str">
        <f>VLOOKUP($A11,'համապետական I մաս'!$A$6:$J$145,10,FALSE)</f>
        <v>ԱՁ Արտյոմ Հակոբյան, տնօրեն</v>
      </c>
    </row>
    <row r="12" spans="1:11" ht="27" x14ac:dyDescent="0.2">
      <c r="A12" s="22">
        <v>113</v>
      </c>
      <c r="B12" s="7"/>
      <c r="C12" s="20" t="str">
        <f>VLOOKUP($A12,'համապետական I մաս'!$A$6:$J$145,2,FALSE)</f>
        <v>Թոքմաջյան</v>
      </c>
      <c r="D12" s="20" t="str">
        <f>VLOOKUP($A12,'համապետական I մաս'!$A$6:$J$145,3,FALSE)</f>
        <v>Վահրամ</v>
      </c>
      <c r="E12" s="20" t="str">
        <f>VLOOKUP($A12,'համապետական I մաս'!$A$6:$J$145,4,FALSE)</f>
        <v>Վարդանի</v>
      </c>
      <c r="F12" s="20" t="str">
        <f>VLOOKUP($A12,'համապետական I մաս'!$A$6:$J$145,5,FALSE)</f>
        <v>16.05.1985</v>
      </c>
      <c r="G12" s="20" t="str">
        <f>VLOOKUP($A12,'համապետական I մաս'!$A$6:$J$145,6,FALSE)</f>
        <v>ար.</v>
      </c>
      <c r="H12" s="20" t="str">
        <f>VLOOKUP($A12,'համապետական I մաս'!$A$6:$J$145,7,FALSE)</f>
        <v>անկուսակցական</v>
      </c>
      <c r="I12" s="20" t="str">
        <f>VLOOKUP($A12,'համապետական I մաս'!$A$6:$J$145,8,FALSE)</f>
        <v>AN0433928</v>
      </c>
      <c r="J12" s="20" t="str">
        <f>VLOOKUP($A12,'համապետական I մաս'!$A$6:$J$145,9,FALSE)</f>
        <v>Ք. Գյումրի, Աբովյան փ. 4/76</v>
      </c>
      <c r="K12" s="20" t="str">
        <f>VLOOKUP($A12,'համապետական I մաս'!$A$6:$J$145,10,FALSE)</f>
        <v>Մխիթար Սեբաստացի կրթահամալիր, ուսուցիչ</v>
      </c>
    </row>
    <row r="13" spans="1:11" ht="27" x14ac:dyDescent="0.2">
      <c r="A13" s="22">
        <v>96</v>
      </c>
      <c r="B13" s="7"/>
      <c r="C13" s="20" t="str">
        <f>VLOOKUP($A13,'համապետական I մաս'!$A$6:$J$145,2,FALSE)</f>
        <v>Ժամակոչյան</v>
      </c>
      <c r="D13" s="20" t="str">
        <f>VLOOKUP($A13,'համապետական I մաս'!$A$6:$J$145,3,FALSE)</f>
        <v>Ժաննա</v>
      </c>
      <c r="E13" s="20" t="str">
        <f>VLOOKUP($A13,'համապետական I մաս'!$A$6:$J$145,4,FALSE)</f>
        <v>Ալեքսանի</v>
      </c>
      <c r="F13" s="20" t="str">
        <f>VLOOKUP($A13,'համապետական I մաս'!$A$6:$J$145,5,FALSE)</f>
        <v>19.08.1950</v>
      </c>
      <c r="G13" s="20" t="str">
        <f>VLOOKUP($A13,'համապետական I մաս'!$A$6:$J$145,6,FALSE)</f>
        <v>իգ.</v>
      </c>
      <c r="H13" s="20" t="str">
        <f>VLOOKUP($A13,'համապետական I մաս'!$A$6:$J$145,7,FALSE)</f>
        <v>Հայ Ազգային Կոնգրես</v>
      </c>
      <c r="I13" s="20" t="str">
        <f>VLOOKUP($A13,'համապետական I մաս'!$A$6:$J$145,8,FALSE)</f>
        <v>AM0223147</v>
      </c>
      <c r="J13" s="20" t="str">
        <f>VLOOKUP($A13,'համապետական I մաս'!$A$6:$J$145,9,FALSE)</f>
        <v>Ք. Գյումրի, Շիրակշին 3-րդ բան, 7շ, բն 1</v>
      </c>
      <c r="K13" s="20" t="str">
        <f>VLOOKUP($A13,'համապետական I մաս'!$A$6:$J$145,10,FALSE)</f>
        <v>չի աշխատում</v>
      </c>
    </row>
    <row r="14" spans="1:11" ht="27" x14ac:dyDescent="0.2">
      <c r="A14" s="22">
        <v>131</v>
      </c>
      <c r="B14" s="7"/>
      <c r="C14" s="20" t="str">
        <f>VLOOKUP($A14,'համապետական I մաս'!$A$6:$J$145,2,FALSE)</f>
        <v>Ղազարյան</v>
      </c>
      <c r="D14" s="20" t="str">
        <f>VLOOKUP($A14,'համապետական I մաս'!$A$6:$J$145,3,FALSE)</f>
        <v>Յուղաբեր</v>
      </c>
      <c r="E14" s="20" t="str">
        <f>VLOOKUP($A14,'համապետական I մաս'!$A$6:$J$145,4,FALSE)</f>
        <v>Խաչիկի</v>
      </c>
      <c r="F14" s="20" t="str">
        <f>VLOOKUP($A14,'համապետական I մաս'!$A$6:$J$145,5,FALSE)</f>
        <v>06.03.1950</v>
      </c>
      <c r="G14" s="20" t="str">
        <f>VLOOKUP($A14,'համապետական I մաս'!$A$6:$J$145,6,FALSE)</f>
        <v>իգ.</v>
      </c>
      <c r="H14" s="20" t="str">
        <f>VLOOKUP($A14,'համապետական I մաս'!$A$6:$J$145,7,FALSE)</f>
        <v>Հայ Ազգային Կոնգրես</v>
      </c>
      <c r="I14" s="20" t="str">
        <f>VLOOKUP($A14,'համապետական I մաս'!$A$6:$J$145,8,FALSE)</f>
        <v>AH0593245</v>
      </c>
      <c r="J14" s="20" t="str">
        <f>VLOOKUP($A14,'համապետական I մաս'!$A$6:$J$145,9,FALSE)</f>
        <v>Ք. Գյումրի Կ. Հալաբյան շ.5/2 բն.5</v>
      </c>
      <c r="K14" s="20" t="str">
        <f>VLOOKUP($A14,'համապետական I մաս'!$A$6:$J$145,10,FALSE)</f>
        <v>չի աշխատում</v>
      </c>
    </row>
    <row r="15" spans="1:11" ht="27" x14ac:dyDescent="0.2">
      <c r="A15" s="22">
        <v>118</v>
      </c>
      <c r="B15" s="7"/>
      <c r="C15" s="20" t="str">
        <f>VLOOKUP($A15,'համապետական I մաս'!$A$6:$J$145,2,FALSE)</f>
        <v>Մաթեւոսյան</v>
      </c>
      <c r="D15" s="20" t="str">
        <f>VLOOKUP($A15,'համապետական I մաս'!$A$6:$J$145,3,FALSE)</f>
        <v>Անուշ</v>
      </c>
      <c r="E15" s="20" t="str">
        <f>VLOOKUP($A15,'համապետական I մաս'!$A$6:$J$145,4,FALSE)</f>
        <v>Ստյոպայի</v>
      </c>
      <c r="F15" s="20" t="str">
        <f>VLOOKUP($A15,'համապետական I մաս'!$A$6:$J$145,5,FALSE)</f>
        <v>22.10.1985</v>
      </c>
      <c r="G15" s="20" t="str">
        <f>VLOOKUP($A15,'համապետական I մաս'!$A$6:$J$145,6,FALSE)</f>
        <v>իգ.</v>
      </c>
      <c r="H15" s="20" t="str">
        <f>VLOOKUP($A15,'համապետական I մաս'!$A$6:$J$145,7,FALSE)</f>
        <v>Հայ Ազգային Կոնգրես</v>
      </c>
      <c r="I15" s="20" t="str">
        <f>VLOOKUP($A15,'համապետական I մաս'!$A$6:$J$145,8,FALSE)</f>
        <v>AP0629724</v>
      </c>
      <c r="J15" s="20" t="str">
        <f>VLOOKUP($A15,'համապետական I մաս'!$A$6:$J$145,9,FALSE)</f>
        <v>Ք. Գյումրի Շահումյանի փ. տ. 144</v>
      </c>
      <c r="K15" s="20" t="str">
        <f>VLOOKUP($A15,'համապետական I մաս'!$A$6:$J$145,10,FALSE)</f>
        <v>չի աշխատում</v>
      </c>
    </row>
    <row r="16" spans="1:11" ht="27" x14ac:dyDescent="0.2">
      <c r="A16" s="22">
        <v>98</v>
      </c>
      <c r="B16" s="7"/>
      <c r="C16" s="20" t="str">
        <f>VLOOKUP($A16,'համապետական I մաս'!$A$6:$J$145,2,FALSE)</f>
        <v>Ալիխանյան</v>
      </c>
      <c r="D16" s="20" t="str">
        <f>VLOOKUP($A16,'համապետական I մաս'!$A$6:$J$145,3,FALSE)</f>
        <v>Գևորգ</v>
      </c>
      <c r="E16" s="20" t="str">
        <f>VLOOKUP($A16,'համապետական I մաս'!$A$6:$J$145,4,FALSE)</f>
        <v>Մարտունու</v>
      </c>
      <c r="F16" s="20" t="str">
        <f>VLOOKUP($A16,'համապետական I մաս'!$A$6:$J$145,5,FALSE)</f>
        <v>23.08.1963</v>
      </c>
      <c r="G16" s="20" t="str">
        <f>VLOOKUP($A16,'համապետական I մաս'!$A$6:$J$145,6,FALSE)</f>
        <v>ար.</v>
      </c>
      <c r="H16" s="20" t="str">
        <f>VLOOKUP($A16,'համապետական I մաս'!$A$6:$J$145,7,FALSE)</f>
        <v>Հայ Ազգային Կոնգրես</v>
      </c>
      <c r="I16" s="20" t="str">
        <f>VLOOKUP($A16,'համապետական I մաս'!$A$6:$J$145,8,FALSE)</f>
        <v>ID000012013</v>
      </c>
      <c r="J16" s="20" t="str">
        <f>VLOOKUP($A16,'համապետական I մաս'!$A$6:$J$145,9,FALSE)</f>
        <v>Ք. Գյումրի, Ղորղանյան փ, 146 տուն</v>
      </c>
      <c r="K16" s="20" t="str">
        <f>VLOOKUP($A16,'համապետական I մաս'!$A$6:$J$145,10,FALSE)</f>
        <v>Օյունջյան վարժարան, պահակ</v>
      </c>
    </row>
    <row r="17" spans="1:11" ht="27" x14ac:dyDescent="0.2">
      <c r="A17" s="22">
        <v>48</v>
      </c>
      <c r="B17" s="7"/>
      <c r="C17" s="20" t="str">
        <f>VLOOKUP($A17,'համապետական I մաս'!$A$6:$J$145,2,FALSE)</f>
        <v>Ղուկասյան</v>
      </c>
      <c r="D17" s="20" t="str">
        <f>VLOOKUP($A17,'համապետական I մաս'!$A$6:$J$145,3,FALSE)</f>
        <v>Անահիտ</v>
      </c>
      <c r="E17" s="20" t="str">
        <f>VLOOKUP($A17,'համապետական I մաս'!$A$6:$J$145,4,FALSE)</f>
        <v>Գեւորգի</v>
      </c>
      <c r="F17" s="20" t="str">
        <f>VLOOKUP($A17,'համապետական I մաս'!$A$6:$J$145,5,FALSE)</f>
        <v>15.09.1961</v>
      </c>
      <c r="G17" s="20" t="str">
        <f>VLOOKUP($A17,'համապետական I մաս'!$A$6:$J$145,6,FALSE)</f>
        <v>իգ.</v>
      </c>
      <c r="H17" s="20" t="str">
        <f>VLOOKUP($A17,'համապետական I մաս'!$A$6:$J$145,7,FALSE)</f>
        <v>Հայ Ազգային Կոնգրես</v>
      </c>
      <c r="I17" s="20" t="str">
        <f>VLOOKUP($A17,'համապետական I մաս'!$A$6:$J$145,8,FALSE)</f>
        <v>AN0487844</v>
      </c>
      <c r="J17" s="20" t="str">
        <f>VLOOKUP($A17,'համապետական I մաս'!$A$6:$J$145,9,FALSE)</f>
        <v>Ք. Գյումրի, Անի թաղ, 13փ, 9շ, բն 18</v>
      </c>
      <c r="K17" s="20" t="str">
        <f>VLOOKUP($A17,'համապետական I մաս'!$A$6:$J$145,10,FALSE)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4" t="s">
        <v>21</v>
      </c>
      <c r="C1" s="44"/>
      <c r="D1" s="44"/>
      <c r="E1" s="44"/>
      <c r="F1" s="44"/>
      <c r="G1" s="44"/>
      <c r="H1" s="44"/>
      <c r="I1" s="44"/>
      <c r="J1" s="44"/>
    </row>
    <row r="2" spans="1:11" ht="21.75" customHeight="1" x14ac:dyDescent="0.2">
      <c r="B2" s="41" t="s">
        <v>32</v>
      </c>
      <c r="C2" s="41"/>
      <c r="D2" s="41"/>
      <c r="E2" s="41"/>
      <c r="F2" s="41"/>
      <c r="G2" s="41"/>
      <c r="H2" s="41"/>
      <c r="I2" s="41"/>
      <c r="J2" s="41"/>
    </row>
    <row r="3" spans="1:11" ht="24" customHeight="1" x14ac:dyDescent="0.2">
      <c r="B3" s="49" t="str">
        <f>'համապետական I մաս'!A3:A3</f>
        <v>Կոնգրես-ՀԺԿ կուակցությունների դաշինք</v>
      </c>
      <c r="C3" s="49"/>
      <c r="D3" s="49"/>
      <c r="E3" s="49"/>
      <c r="F3" s="49"/>
      <c r="G3" s="49"/>
      <c r="H3" s="49"/>
      <c r="I3" s="49"/>
      <c r="J3" s="49"/>
    </row>
    <row r="4" spans="1:11" ht="21.75" customHeight="1" x14ac:dyDescent="0.2">
      <c r="B4" s="43" t="s">
        <v>839</v>
      </c>
      <c r="C4" s="43"/>
      <c r="D4" s="43"/>
      <c r="E4" s="43"/>
      <c r="F4" s="43"/>
      <c r="G4" s="43"/>
      <c r="H4" s="43"/>
      <c r="I4" s="43"/>
      <c r="J4" s="43"/>
    </row>
    <row r="5" spans="1:11" ht="38.25" x14ac:dyDescent="0.2">
      <c r="A5" s="13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2">
        <v>9</v>
      </c>
      <c r="B6" s="7"/>
      <c r="C6" s="20" t="str">
        <f>VLOOKUP($A6,'համապետական I մաս'!$A$6:$J$145,2,FALSE)</f>
        <v>Մաթեւոսյան</v>
      </c>
      <c r="D6" s="20" t="str">
        <f>VLOOKUP($A6,'համապետական I մաս'!$A$6:$J$145,3,FALSE)</f>
        <v>Դավիթ</v>
      </c>
      <c r="E6" s="20" t="str">
        <f>VLOOKUP($A6,'համապետական I մաս'!$A$6:$J$145,4,FALSE)</f>
        <v>Ղեւոնդի</v>
      </c>
      <c r="F6" s="20" t="str">
        <f>VLOOKUP($A6,'համապետական I մաս'!$A$6:$J$145,5,FALSE)</f>
        <v>22.03.1960</v>
      </c>
      <c r="G6" s="20" t="str">
        <f>VLOOKUP($A6,'համապետական I մաս'!$A$6:$J$145,6,FALSE)</f>
        <v>ար.</v>
      </c>
      <c r="H6" s="20" t="str">
        <f>VLOOKUP($A6,'համապետական I մաս'!$A$6:$J$145,7,FALSE)</f>
        <v>անկուսակցական</v>
      </c>
      <c r="I6" s="20" t="str">
        <f>VLOOKUP($A6,'համապետական I մաս'!$A$6:$J$145,8,FALSE)</f>
        <v>AM0874265</v>
      </c>
      <c r="J6" s="20" t="str">
        <f>VLOOKUP($A6,'համապետական I մաս'!$A$6:$J$145,9,FALSE)</f>
        <v>Սյունիքի մարզ, գ. Կարճեւան, 2 փող, 15 տուն</v>
      </c>
      <c r="K6" s="20" t="str">
        <f>VLOOKUP($A6,'համապետական I մաս'!$A$6:$J$145,10,FALSE)</f>
        <v>Քյու-Հաշ ՍՊԸ, տնօրեն</v>
      </c>
    </row>
    <row r="7" spans="1:11" ht="40.5" x14ac:dyDescent="0.2">
      <c r="A7" s="22">
        <v>37</v>
      </c>
      <c r="B7" s="7"/>
      <c r="C7" s="20" t="str">
        <f>VLOOKUP($A7,'համապետական I մաս'!$A$6:$J$145,2,FALSE)</f>
        <v>Մովսիսյան</v>
      </c>
      <c r="D7" s="20" t="str">
        <f>VLOOKUP($A7,'համապետական I մաս'!$A$6:$J$145,3,FALSE)</f>
        <v>Գարիկ</v>
      </c>
      <c r="E7" s="20" t="str">
        <f>VLOOKUP($A7,'համապետական I մաս'!$A$6:$J$145,4,FALSE)</f>
        <v>Սպարտակի</v>
      </c>
      <c r="F7" s="20" t="str">
        <f>VLOOKUP($A7,'համապետական I մաս'!$A$6:$J$145,5,FALSE)</f>
        <v>06.09.1959</v>
      </c>
      <c r="G7" s="20" t="str">
        <f>VLOOKUP($A7,'համապետական I մաս'!$A$6:$J$145,6,FALSE)</f>
        <v>ար.</v>
      </c>
      <c r="H7" s="20" t="str">
        <f>VLOOKUP($A7,'համապետական I մաս'!$A$6:$J$145,7,FALSE)</f>
        <v>Հայաստանի ժողովրդական կուսակցություն</v>
      </c>
      <c r="I7" s="20" t="str">
        <f>VLOOKUP($A7,'համապետական I մաս'!$A$6:$J$145,8,FALSE)</f>
        <v xml:space="preserve">AM0621952 </v>
      </c>
      <c r="J7" s="20" t="str">
        <f>VLOOKUP($A7,'համապետական I մաս'!$A$6:$J$145,9,FALSE)</f>
        <v>Ք. Կապան, Շահումյան փ, 2շ, բն 7</v>
      </c>
      <c r="K7" s="20" t="str">
        <f>VLOOKUP($A7,'համապետական I մաս'!$A$6:$J$145,10,FALSE)</f>
        <v>չի աշխատում</v>
      </c>
    </row>
    <row r="8" spans="1:11" ht="27" x14ac:dyDescent="0.2">
      <c r="A8" s="22">
        <v>71</v>
      </c>
      <c r="B8" s="7"/>
      <c r="C8" s="20" t="str">
        <f>VLOOKUP($A8,'համապետական I մաս'!$A$6:$J$145,2,FALSE)</f>
        <v>Ավետիսյան</v>
      </c>
      <c r="D8" s="20" t="str">
        <f>VLOOKUP($A8,'համապետական I մաս'!$A$6:$J$145,3,FALSE)</f>
        <v>Ավետիկ</v>
      </c>
      <c r="E8" s="20" t="str">
        <f>VLOOKUP($A8,'համապետական I մաս'!$A$6:$J$145,4,FALSE)</f>
        <v>Քաջիկի</v>
      </c>
      <c r="F8" s="20" t="str">
        <f>VLOOKUP($A8,'համապետական I մաս'!$A$6:$J$145,5,FALSE)</f>
        <v>11.07.1949</v>
      </c>
      <c r="G8" s="20" t="str">
        <f>VLOOKUP($A8,'համապետական I մաս'!$A$6:$J$145,6,FALSE)</f>
        <v>ար.</v>
      </c>
      <c r="H8" s="20" t="str">
        <f>VLOOKUP($A8,'համապետական I մաս'!$A$6:$J$145,7,FALSE)</f>
        <v>անկուսակցական</v>
      </c>
      <c r="I8" s="20" t="str">
        <f>VLOOKUP($A8,'համապետական I մաս'!$A$6:$J$145,8,FALSE)</f>
        <v>AK0638044</v>
      </c>
      <c r="J8" s="20" t="str">
        <f>VLOOKUP($A8,'համապետական I մաս'!$A$6:$J$145,9,FALSE)</f>
        <v>Ք. Եղեգնաձոր, Թումանյան փող. Տուն 18</v>
      </c>
      <c r="K8" s="20" t="str">
        <f>VLOOKUP($A8,'համապետական I մաս'!$A$6:$J$145,10,FALSE)</f>
        <v>Եղեգհէկ ՍՊԸ, հերթափոխի պետ</v>
      </c>
    </row>
    <row r="9" spans="1:11" ht="27" x14ac:dyDescent="0.2">
      <c r="A9" s="22">
        <v>82</v>
      </c>
      <c r="B9" s="7"/>
      <c r="C9" s="20" t="str">
        <f>VLOOKUP($A9,'համապետական I մաս'!$A$6:$J$145,2,FALSE)</f>
        <v xml:space="preserve">Գալստյան </v>
      </c>
      <c r="D9" s="20" t="str">
        <f>VLOOKUP($A9,'համապետական I մաս'!$A$6:$J$145,3,FALSE)</f>
        <v>Արտաշես</v>
      </c>
      <c r="E9" s="20" t="str">
        <f>VLOOKUP($A9,'համապետական I մաս'!$A$6:$J$145,4,FALSE)</f>
        <v>Մուխսիի</v>
      </c>
      <c r="F9" s="20" t="str">
        <f>VLOOKUP($A9,'համապետական I մաս'!$A$6:$J$145,5,FALSE)</f>
        <v>15.01.1948</v>
      </c>
      <c r="G9" s="20" t="str">
        <f>VLOOKUP($A9,'համապետական I մաս'!$A$6:$J$145,6,FALSE)</f>
        <v>ար.</v>
      </c>
      <c r="H9" s="20" t="str">
        <f>VLOOKUP($A9,'համապետական I մաս'!$A$6:$J$145,7,FALSE)</f>
        <v>անկուսակցական</v>
      </c>
      <c r="I9" s="20" t="str">
        <f>VLOOKUP($A9,'համապետական I մաս'!$A$6:$J$145,8,FALSE)</f>
        <v>AK0203101</v>
      </c>
      <c r="J9" s="20" t="str">
        <f>VLOOKUP($A9,'համապետական I մաս'!$A$6:$J$145,9,FALSE)</f>
        <v>Ք. Եղեգնաձոր, Շահումյան փ, 15շ, բն 4</v>
      </c>
      <c r="K9" s="20" t="str">
        <f>VLOOKUP($A9,'համապետական I մաս'!$A$6:$J$145,10,FALSE)</f>
        <v>Վայքի բուժ միավորում ԲԿ, գլխավոր բժշկի տեղակալ</v>
      </c>
    </row>
    <row r="10" spans="1:11" ht="13.5" x14ac:dyDescent="0.2">
      <c r="A10" s="22">
        <v>53</v>
      </c>
      <c r="B10" s="7"/>
      <c r="C10" s="20" t="str">
        <f>VLOOKUP($A10,'համապետական I մաս'!$A$6:$J$145,2,FALSE)</f>
        <v>Մուսախանյան</v>
      </c>
      <c r="D10" s="20" t="str">
        <f>VLOOKUP($A10,'համապետական I մաս'!$A$6:$J$145,3,FALSE)</f>
        <v>Արշակ</v>
      </c>
      <c r="E10" s="20" t="str">
        <f>VLOOKUP($A10,'համապետական I մաս'!$A$6:$J$145,4,FALSE)</f>
        <v>Աշոտի</v>
      </c>
      <c r="F10" s="20" t="str">
        <f>VLOOKUP($A10,'համապետական I մաս'!$A$6:$J$145,5,FALSE)</f>
        <v>22.03.1989</v>
      </c>
      <c r="G10" s="20" t="str">
        <f>VLOOKUP($A10,'համապետական I մաս'!$A$6:$J$145,6,FALSE)</f>
        <v>ար.</v>
      </c>
      <c r="H10" s="20" t="str">
        <f>VLOOKUP($A10,'համապետական I մաս'!$A$6:$J$145,7,FALSE)</f>
        <v>Հայ Ազգային Կոնգրես</v>
      </c>
      <c r="I10" s="20" t="str">
        <f>VLOOKUP($A10,'համապետական I մաս'!$A$6:$J$145,8,FALSE)</f>
        <v>BA2421402</v>
      </c>
      <c r="J10" s="20" t="str">
        <f>VLOOKUP($A10,'համապետական I մաս'!$A$6:$J$145,9,FALSE)</f>
        <v>Ք. Գորիս, Օրելյանների 24</v>
      </c>
      <c r="K10" s="20" t="str">
        <f>VLOOKUP($A10,'համապետական I մաս'!$A$6:$J$145,10,FALSE)</f>
        <v>ուսանող</v>
      </c>
    </row>
    <row r="11" spans="1:11" ht="40.5" x14ac:dyDescent="0.2">
      <c r="A11" s="22">
        <v>79</v>
      </c>
      <c r="B11" s="7"/>
      <c r="C11" s="20" t="str">
        <f>VLOOKUP($A11,'համապետական I մաս'!$A$6:$J$145,2,FALSE)</f>
        <v>Ավագյան</v>
      </c>
      <c r="D11" s="20" t="str">
        <f>VLOOKUP($A11,'համապետական I մաս'!$A$6:$J$145,3,FALSE)</f>
        <v>Արամ</v>
      </c>
      <c r="E11" s="20" t="str">
        <f>VLOOKUP($A11,'համապետական I մաս'!$A$6:$J$145,4,FALSE)</f>
        <v>Արմենակի</v>
      </c>
      <c r="F11" s="20" t="str">
        <f>VLOOKUP($A11,'համապետական I մաս'!$A$6:$J$145,5,FALSE)</f>
        <v>23.02.1958</v>
      </c>
      <c r="G11" s="20" t="str">
        <f>VLOOKUP($A11,'համապետական I մաս'!$A$6:$J$145,6,FALSE)</f>
        <v>ար.</v>
      </c>
      <c r="H11" s="20" t="str">
        <f>VLOOKUP($A11,'համապետական I մաս'!$A$6:$J$145,7,FALSE)</f>
        <v>Հայաստանի ժողովրդական կուսակցություն</v>
      </c>
      <c r="I11" s="20" t="str">
        <f>VLOOKUP($A11,'համապետական I մաս'!$A$6:$J$145,8,FALSE)</f>
        <v>AH0383193</v>
      </c>
      <c r="J11" s="20" t="str">
        <f>VLOOKUP($A11,'համապետական I մաս'!$A$6:$J$145,9,FALSE)</f>
        <v>Ք. Եղեգնաձոր, Սեւակի փող, 4շ, բն 8</v>
      </c>
      <c r="K11" s="20" t="str">
        <f>VLOOKUP($A11,'համապետական I մաս'!$A$6:$J$145,10,FALSE)</f>
        <v>չի աշխատում</v>
      </c>
    </row>
    <row r="12" spans="1:11" ht="27" x14ac:dyDescent="0.2">
      <c r="A12" s="22">
        <v>8</v>
      </c>
      <c r="B12" s="7"/>
      <c r="C12" s="20" t="str">
        <f>VLOOKUP($A12,'համապետական I մաս'!$A$6:$J$145,2,FALSE)</f>
        <v xml:space="preserve">Մելիքյան </v>
      </c>
      <c r="D12" s="20" t="str">
        <f>VLOOKUP($A12,'համապետական I մաս'!$A$6:$J$145,3,FALSE)</f>
        <v>Լիդա</v>
      </c>
      <c r="E12" s="20" t="str">
        <f>VLOOKUP($A12,'համապետական I մաս'!$A$6:$J$145,4,FALSE)</f>
        <v>Լեւոնի</v>
      </c>
      <c r="F12" s="20" t="str">
        <f>VLOOKUP($A12,'համապետական I մաս'!$A$6:$J$145,5,FALSE)</f>
        <v>07.10.1943</v>
      </c>
      <c r="G12" s="20" t="str">
        <f>VLOOKUP($A12,'համապետական I մաս'!$A$6:$J$145,6,FALSE)</f>
        <v>իգ.</v>
      </c>
      <c r="H12" s="20" t="str">
        <f>VLOOKUP($A12,'համապետական I մաս'!$A$6:$J$145,7,FALSE)</f>
        <v>Հայ Ազգային Կոնգրես</v>
      </c>
      <c r="I12" s="20" t="str">
        <f>VLOOKUP($A12,'համապետական I մաս'!$A$6:$J$145,8,FALSE)</f>
        <v>AH0251890</v>
      </c>
      <c r="J12" s="20" t="str">
        <f>VLOOKUP($A12,'համապետական I մաս'!$A$6:$J$145,9,FALSE)</f>
        <v>Ք. Երեւան, Վրացական 9-61</v>
      </c>
      <c r="K12" s="20" t="str">
        <f>VLOOKUP($A12,'համապետական I մաս'!$A$6:$J$145,10,FALSE)</f>
        <v>չի աշխատում</v>
      </c>
    </row>
    <row r="13" spans="1:11" ht="27" x14ac:dyDescent="0.2">
      <c r="A13" s="22">
        <v>111</v>
      </c>
      <c r="B13" s="7"/>
      <c r="C13" s="20" t="str">
        <f>VLOOKUP($A13,'համապետական I մաս'!$A$6:$J$145,2,FALSE)</f>
        <v>Հարությունյան</v>
      </c>
      <c r="D13" s="20" t="str">
        <f>VLOOKUP($A13,'համապետական I մաս'!$A$6:$J$145,3,FALSE)</f>
        <v>Գոհար</v>
      </c>
      <c r="E13" s="20" t="str">
        <f>VLOOKUP($A13,'համապետական I մաս'!$A$6:$J$145,4,FALSE)</f>
        <v>Զաքարի</v>
      </c>
      <c r="F13" s="20" t="str">
        <f>VLOOKUP($A13,'համապետական I մաս'!$A$6:$J$145,5,FALSE)</f>
        <v>22.07.1972</v>
      </c>
      <c r="G13" s="20" t="str">
        <f>VLOOKUP($A13,'համապետական I մաս'!$A$6:$J$145,6,FALSE)</f>
        <v>իգ.</v>
      </c>
      <c r="H13" s="20" t="str">
        <f>VLOOKUP($A13,'համապետական I մաս'!$A$6:$J$145,7,FALSE)</f>
        <v>Հայ Ազգային Կոնգրես</v>
      </c>
      <c r="I13" s="20" t="str">
        <f>VLOOKUP($A13,'համապետական I մաս'!$A$6:$J$145,8,FALSE)</f>
        <v>ID005499272</v>
      </c>
      <c r="J13" s="20" t="str">
        <f>VLOOKUP($A13,'համապետական I մաս'!$A$6:$J$145,9,FALSE)</f>
        <v>Ք. Երեւան, Մխիթար Սեբաստացի 20շ, բն 20</v>
      </c>
      <c r="K13" s="20" t="str">
        <f>VLOOKUP($A13,'համապետական I մաս'!$A$6:$J$145,10,FALSE)</f>
        <v>չի աշխատում</v>
      </c>
    </row>
    <row r="14" spans="1:11" ht="27" x14ac:dyDescent="0.2">
      <c r="A14" s="22">
        <v>44</v>
      </c>
      <c r="B14" s="7"/>
      <c r="C14" s="20" t="str">
        <f>VLOOKUP($A14,'համապետական I մաս'!$A$6:$J$145,2,FALSE)</f>
        <v>Գեւորգյան</v>
      </c>
      <c r="D14" s="20" t="str">
        <f>VLOOKUP($A14,'համապետական I մաս'!$A$6:$J$145,3,FALSE)</f>
        <v>Անի</v>
      </c>
      <c r="E14" s="20" t="str">
        <f>VLOOKUP($A14,'համապետական I մաս'!$A$6:$J$145,4,FALSE)</f>
        <v>Ռուբենի</v>
      </c>
      <c r="F14" s="20" t="str">
        <f>VLOOKUP($A14,'համապետական I մաս'!$A$6:$J$145,5,FALSE)</f>
        <v>31.08.1988</v>
      </c>
      <c r="G14" s="20" t="str">
        <f>VLOOKUP($A14,'համապետական I մաս'!$A$6:$J$145,6,FALSE)</f>
        <v>իգ.</v>
      </c>
      <c r="H14" s="20" t="str">
        <f>VLOOKUP($A14,'համապետական I մաս'!$A$6:$J$145,7,FALSE)</f>
        <v>Հայ Ազգային Կոնգրես</v>
      </c>
      <c r="I14" s="20" t="str">
        <f>VLOOKUP($A14,'համապետական I մաս'!$A$6:$J$145,8,FALSE)</f>
        <v>AG0473389</v>
      </c>
      <c r="J14" s="20" t="str">
        <f>VLOOKUP($A14,'համապետական I մաս'!$A$6:$J$145,9,FALSE)</f>
        <v>Ք. Երեւան, Խաղաղ Դոնի 27, բն 27</v>
      </c>
      <c r="K14" s="20" t="str">
        <f>VLOOKUP($A14,'համապետական I մաս'!$A$6:$J$145,10,FALSE)</f>
        <v>լրագրող</v>
      </c>
    </row>
    <row r="15" spans="1:11" ht="13.5" x14ac:dyDescent="0.2">
      <c r="A15" s="22">
        <v>93</v>
      </c>
      <c r="B15" s="7"/>
      <c r="C15" s="20" t="str">
        <f>VLOOKUP($A15,'համապետական I մաս'!$A$6:$J$145,2,FALSE)</f>
        <v>Բաբաջանյան</v>
      </c>
      <c r="D15" s="20" t="str">
        <f>VLOOKUP($A15,'համապետական I մաս'!$A$6:$J$145,3,FALSE)</f>
        <v>Մովսես</v>
      </c>
      <c r="E15" s="20" t="str">
        <f>VLOOKUP($A15,'համապետական I մաս'!$A$6:$J$145,4,FALSE)</f>
        <v>Միսակի</v>
      </c>
      <c r="F15" s="20" t="str">
        <f>VLOOKUP($A15,'համապետական I մաս'!$A$6:$J$145,5,FALSE)</f>
        <v>03.08.1957</v>
      </c>
      <c r="G15" s="20" t="str">
        <f>VLOOKUP($A15,'համապետական I մաս'!$A$6:$J$145,6,FALSE)</f>
        <v>ար.</v>
      </c>
      <c r="H15" s="20" t="str">
        <f>VLOOKUP($A15,'համապետական I մաս'!$A$6:$J$145,7,FALSE)</f>
        <v>անկուսակցական</v>
      </c>
      <c r="I15" s="20" t="str">
        <f>VLOOKUP($A15,'համապետական I մաս'!$A$6:$J$145,8,FALSE)</f>
        <v>ID003353265</v>
      </c>
      <c r="J15" s="20" t="str">
        <f>VLOOKUP($A15,'համապետական I մաս'!$A$6:$J$145,9,FALSE)</f>
        <v>Ք. Երեւան, Նոր Արեշ, 7/70</v>
      </c>
      <c r="K15" s="20" t="str">
        <f>VLOOKUP($A15,'համապետական I մաս'!$A$6:$J$145,10,FALSE)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9" sqref="A9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4" t="s">
        <v>21</v>
      </c>
      <c r="C1" s="44"/>
      <c r="D1" s="44"/>
      <c r="E1" s="44"/>
      <c r="F1" s="44"/>
      <c r="G1" s="44"/>
      <c r="H1" s="44"/>
      <c r="I1" s="44"/>
      <c r="J1" s="44"/>
    </row>
    <row r="2" spans="1:11" ht="21.75" customHeight="1" x14ac:dyDescent="0.2">
      <c r="B2" s="41" t="s">
        <v>33</v>
      </c>
      <c r="C2" s="41"/>
      <c r="D2" s="41"/>
      <c r="E2" s="41"/>
      <c r="F2" s="41"/>
      <c r="G2" s="41"/>
      <c r="H2" s="41"/>
      <c r="I2" s="41"/>
      <c r="J2" s="41"/>
    </row>
    <row r="3" spans="1:11" ht="24" customHeight="1" x14ac:dyDescent="0.2">
      <c r="B3" s="49" t="str">
        <f>'համապետական I մաս'!A3:A3</f>
        <v>Կոնգրես-ՀԺԿ կուակցությունների դաշինք</v>
      </c>
      <c r="C3" s="49"/>
      <c r="D3" s="49"/>
      <c r="E3" s="49"/>
      <c r="F3" s="49"/>
      <c r="G3" s="49"/>
      <c r="H3" s="49"/>
      <c r="I3" s="49"/>
      <c r="J3" s="49"/>
    </row>
    <row r="4" spans="1:11" ht="21.75" customHeight="1" x14ac:dyDescent="0.2">
      <c r="B4" s="43" t="s">
        <v>839</v>
      </c>
      <c r="C4" s="43"/>
      <c r="D4" s="43"/>
      <c r="E4" s="43"/>
      <c r="F4" s="43"/>
      <c r="G4" s="43"/>
      <c r="H4" s="43"/>
      <c r="I4" s="43"/>
      <c r="J4" s="43"/>
    </row>
    <row r="5" spans="1:11" ht="38.25" x14ac:dyDescent="0.2">
      <c r="A5" s="13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2">
        <v>39</v>
      </c>
      <c r="B6" s="7"/>
      <c r="C6" s="20" t="str">
        <f>VLOOKUP($A6,'համապետական I մաս'!$A$6:$J$145,2,FALSE)</f>
        <v>Աթաբեկյան</v>
      </c>
      <c r="D6" s="20" t="str">
        <f>VLOOKUP($A6,'համապետական I մաս'!$A$6:$J$145,3,FALSE)</f>
        <v>Արթուր</v>
      </c>
      <c r="E6" s="20" t="str">
        <f>VLOOKUP($A6,'համապետական I մաս'!$A$6:$J$145,4,FALSE)</f>
        <v>Սարգսի</v>
      </c>
      <c r="F6" s="20" t="str">
        <f>VLOOKUP($A6,'համապետական I մաս'!$A$6:$J$145,5,FALSE)</f>
        <v>27.07.1963</v>
      </c>
      <c r="G6" s="20" t="str">
        <f>VLOOKUP($A6,'համապետական I մաս'!$A$6:$J$145,6,FALSE)</f>
        <v>ար.</v>
      </c>
      <c r="H6" s="20" t="str">
        <f>VLOOKUP($A6,'համապետական I մաս'!$A$6:$J$145,7,FALSE)</f>
        <v>Հայ Ազգային Կոնգրես</v>
      </c>
      <c r="I6" s="20" t="str">
        <f>VLOOKUP($A6,'համապետական I մաս'!$A$6:$J$145,8,FALSE)</f>
        <v>AN0399803</v>
      </c>
      <c r="J6" s="20" t="str">
        <f>VLOOKUP($A6,'համապետական I մաս'!$A$6:$J$145,9,FALSE)</f>
        <v>Ք. Իջեւան, Նալբանդյան նրբ1, տուն 1</v>
      </c>
      <c r="K6" s="20" t="str">
        <f>VLOOKUP($A6,'համապետական I մաս'!$A$6:$J$145,10,FALSE)</f>
        <v>չի աշխատում</v>
      </c>
    </row>
    <row r="7" spans="1:11" ht="27" x14ac:dyDescent="0.2">
      <c r="A7" s="22">
        <v>66</v>
      </c>
      <c r="B7" s="7"/>
      <c r="C7" s="20" t="str">
        <f>VLOOKUP($A7,'համապետական I մաս'!$A$6:$J$145,2,FALSE)</f>
        <v>Քոսակյան</v>
      </c>
      <c r="D7" s="20" t="str">
        <f>VLOOKUP($A7,'համապետական I մաս'!$A$6:$J$145,3,FALSE)</f>
        <v>Գագիկ</v>
      </c>
      <c r="E7" s="20" t="str">
        <f>VLOOKUP($A7,'համապետական I մաս'!$A$6:$J$145,4,FALSE)</f>
        <v>Սայադի</v>
      </c>
      <c r="F7" s="20" t="str">
        <f>VLOOKUP($A7,'համապետական I մաս'!$A$6:$J$145,5,FALSE)</f>
        <v>24.12.1962</v>
      </c>
      <c r="G7" s="20" t="str">
        <f>VLOOKUP($A7,'համապետական I մաս'!$A$6:$J$145,6,FALSE)</f>
        <v>ար.</v>
      </c>
      <c r="H7" s="20" t="str">
        <f>VLOOKUP($A7,'համապետական I մաս'!$A$6:$J$145,7,FALSE)</f>
        <v>անկուսակցական</v>
      </c>
      <c r="I7" s="20" t="str">
        <f>VLOOKUP($A7,'համապետական I մաս'!$A$6:$J$145,8,FALSE)</f>
        <v>AM0596258</v>
      </c>
      <c r="J7" s="20" t="str">
        <f>VLOOKUP($A7,'համապետական I մաս'!$A$6:$J$145,9,FALSE)</f>
        <v>Ք. Երեւան, Գ. Մահարու փ, 39շ, բն փ</v>
      </c>
      <c r="K7" s="20" t="str">
        <f>VLOOKUP($A7,'համապետական I մաս'!$A$6:$J$145,10,FALSE)</f>
        <v>չի աշխատում</v>
      </c>
    </row>
    <row r="8" spans="1:11" ht="27" x14ac:dyDescent="0.2">
      <c r="A8" s="22">
        <v>55</v>
      </c>
      <c r="B8" s="7"/>
      <c r="C8" s="20" t="str">
        <f>VLOOKUP($A8,'համապետական I մաս'!$A$6:$J$145,2,FALSE)</f>
        <v>Ամյան</v>
      </c>
      <c r="D8" s="20" t="str">
        <f>VLOOKUP($A8,'համապետական I մաս'!$A$6:$J$145,3,FALSE)</f>
        <v>Սերգեյ</v>
      </c>
      <c r="E8" s="20" t="str">
        <f>VLOOKUP($A8,'համապետական I մաս'!$A$6:$J$145,4,FALSE)</f>
        <v>Կարապետի</v>
      </c>
      <c r="F8" s="20" t="str">
        <f>VLOOKUP($A8,'համապետական I մաս'!$A$6:$J$145,5,FALSE)</f>
        <v>13.02.1945</v>
      </c>
      <c r="G8" s="20" t="str">
        <f>VLOOKUP($A8,'համապետական I մաս'!$A$6:$J$145,6,FALSE)</f>
        <v>ար.</v>
      </c>
      <c r="H8" s="20" t="str">
        <f>VLOOKUP($A8,'համապետական I մաս'!$A$6:$J$145,7,FALSE)</f>
        <v>անկուսակցական</v>
      </c>
      <c r="I8" s="20" t="str">
        <f>VLOOKUP($A8,'համապետական I մաս'!$A$6:$J$145,8,FALSE)</f>
        <v>AM0415752</v>
      </c>
      <c r="J8" s="20" t="str">
        <f>VLOOKUP($A8,'համապետական I մաս'!$A$6:$J$145,9,FALSE)</f>
        <v>Ք. Երեւան, Մոլդլովական փող, 1-ին շենք, բն 120</v>
      </c>
      <c r="K8" s="20" t="str">
        <f>VLOOKUP($A8,'համապետական I մաս'!$A$6:$J$145,10,FALSE)</f>
        <v>թոշակառու</v>
      </c>
    </row>
    <row r="9" spans="1:11" ht="13.5" x14ac:dyDescent="0.2">
      <c r="A9" s="22">
        <v>76</v>
      </c>
      <c r="B9" s="7"/>
      <c r="C9" s="20" t="str">
        <f>VLOOKUP($A9,'համապետական I մաս'!$A$6:$J$145,2,FALSE)</f>
        <v>Ջուլհակյան</v>
      </c>
      <c r="D9" s="20" t="str">
        <f>VLOOKUP($A9,'համապետական I մաս'!$A$6:$J$145,3,FALSE)</f>
        <v>Անահիտ</v>
      </c>
      <c r="E9" s="20" t="str">
        <f>VLOOKUP($A9,'համապետական I մաս'!$A$6:$J$145,4,FALSE)</f>
        <v>Իշխանի</v>
      </c>
      <c r="F9" s="20" t="str">
        <f>VLOOKUP($A9,'համապետական I մաս'!$A$6:$J$145,5,FALSE)</f>
        <v>27.02.1966</v>
      </c>
      <c r="G9" s="20" t="str">
        <f>VLOOKUP($A9,'համապետական I մաս'!$A$6:$J$145,6,FALSE)</f>
        <v>իգ.</v>
      </c>
      <c r="H9" s="20" t="str">
        <f>VLOOKUP($A9,'համապետական I մաս'!$A$6:$J$145,7,FALSE)</f>
        <v>անկուսակցական</v>
      </c>
      <c r="I9" s="20" t="str">
        <f>VLOOKUP($A9,'համապետական I մաս'!$A$6:$J$145,8,FALSE)</f>
        <v>AF0650777</v>
      </c>
      <c r="J9" s="20" t="str">
        <f>VLOOKUP($A9,'համապետական I մաս'!$A$6:$J$145,9,FALSE)</f>
        <v>Ք. Բերդ, Նահապետի 45</v>
      </c>
      <c r="K9" s="20" t="str">
        <f>VLOOKUP($A9,'համապետական I մաս'!$A$6:$J$145,10,FALSE)</f>
        <v>Բերդի թ. 3դպ. Ուսուցչուհի</v>
      </c>
    </row>
    <row r="10" spans="1:11" ht="27" x14ac:dyDescent="0.2">
      <c r="A10" s="22">
        <v>108</v>
      </c>
      <c r="B10" s="7"/>
      <c r="C10" s="20" t="str">
        <f>VLOOKUP($A10,'համապետական I մաս'!$A$6:$J$145,2,FALSE)</f>
        <v>Մանուչարյան</v>
      </c>
      <c r="D10" s="20" t="str">
        <f>VLOOKUP($A10,'համապետական I մաս'!$A$6:$J$145,3,FALSE)</f>
        <v>Մանե</v>
      </c>
      <c r="E10" s="20" t="str">
        <f>VLOOKUP($A10,'համապետական I մաս'!$A$6:$J$145,4,FALSE)</f>
        <v>Էլիզբարի</v>
      </c>
      <c r="F10" s="20" t="str">
        <f>VLOOKUP($A10,'համապետական I մաս'!$A$6:$J$145,5,FALSE)</f>
        <v>02.05.1987</v>
      </c>
      <c r="G10" s="20" t="str">
        <f>VLOOKUP($A10,'համապետական I մաս'!$A$6:$J$145,6,FALSE)</f>
        <v>իգ.</v>
      </c>
      <c r="H10" s="20" t="str">
        <f>VLOOKUP($A10,'համապետական I մաս'!$A$6:$J$145,7,FALSE)</f>
        <v>Հայ Ազգային Կոնգրես</v>
      </c>
      <c r="I10" s="20" t="str">
        <f>VLOOKUP($A10,'համապետական I մաս'!$A$6:$J$145,8,FALSE)</f>
        <v>AG0344006</v>
      </c>
      <c r="J10" s="20" t="str">
        <f>VLOOKUP($A10,'համապետական I մաս'!$A$6:$J$145,9,FALSE)</f>
        <v>Ք. Իջեւան, Ասլանյան 2, նրբ, տուն 1</v>
      </c>
      <c r="K10" s="20" t="str">
        <f>VLOOKUP($A10,'համապետական I մաս'!$A$6:$J$145,10,FALSE)</f>
        <v>չի աշխատում</v>
      </c>
    </row>
    <row r="11" spans="1:11" ht="27" x14ac:dyDescent="0.2">
      <c r="A11" s="22">
        <v>130</v>
      </c>
      <c r="B11" s="7"/>
      <c r="C11" s="20" t="str">
        <f>VLOOKUP($A11,'համապետական I մաս'!$A$6:$J$145,2,FALSE)</f>
        <v>Նասիբյան</v>
      </c>
      <c r="D11" s="20" t="str">
        <f>VLOOKUP($A11,'համապետական I մաս'!$A$6:$J$145,3,FALSE)</f>
        <v>Արտակ</v>
      </c>
      <c r="E11" s="20" t="str">
        <f>VLOOKUP($A11,'համապետական I մաս'!$A$6:$J$145,4,FALSE)</f>
        <v>Գառնիկի</v>
      </c>
      <c r="F11" s="20" t="str">
        <f>VLOOKUP($A11,'համապետական I մաս'!$A$6:$J$145,5,FALSE)</f>
        <v>26.09.1987</v>
      </c>
      <c r="G11" s="20" t="str">
        <f>VLOOKUP($A11,'համապետական I մաս'!$A$6:$J$145,6,FALSE)</f>
        <v>ար.</v>
      </c>
      <c r="H11" s="20" t="str">
        <f>VLOOKUP($A11,'համապետական I մաս'!$A$6:$J$145,7,FALSE)</f>
        <v>Հայ Ազգային Կոնգրես</v>
      </c>
      <c r="I11" s="20" t="str">
        <f>VLOOKUP($A11,'համապետական I մաս'!$A$6:$J$145,8,FALSE)</f>
        <v>AG0277217</v>
      </c>
      <c r="J11" s="20" t="str">
        <f>VLOOKUP($A11,'համապետական I մաս'!$A$6:$J$145,9,FALSE)</f>
        <v>Ք. Այրում, Բաղրամյան 11 տուն</v>
      </c>
      <c r="K11" s="20" t="str">
        <f>VLOOKUP($A11,'համապետական I մաս'!$A$6:$J$145,10,FALSE)</f>
        <v>չի աշխատում</v>
      </c>
    </row>
    <row r="12" spans="1:11" ht="27" x14ac:dyDescent="0.2">
      <c r="A12" s="22">
        <v>123</v>
      </c>
      <c r="B12" s="7"/>
      <c r="C12" s="20" t="str">
        <f>VLOOKUP($A12,'համապետական I մաս'!$A$6:$J$145,2,FALSE)</f>
        <v>Ասատրյան</v>
      </c>
      <c r="D12" s="20" t="str">
        <f>VLOOKUP($A12,'համապետական I մաս'!$A$6:$J$145,3,FALSE)</f>
        <v>Գուրգեն</v>
      </c>
      <c r="E12" s="20" t="str">
        <f>VLOOKUP($A12,'համապետական I մաս'!$A$6:$J$145,4,FALSE)</f>
        <v>Աշոտի</v>
      </c>
      <c r="F12" s="20" t="str">
        <f>VLOOKUP($A12,'համապետական I մաս'!$A$6:$J$145,5,FALSE)</f>
        <v>06.05.1990</v>
      </c>
      <c r="G12" s="20" t="str">
        <f>VLOOKUP($A12,'համապետական I մաս'!$A$6:$J$145,6,FALSE)</f>
        <v>ար.</v>
      </c>
      <c r="H12" s="20" t="str">
        <f>VLOOKUP($A12,'համապետական I մաս'!$A$6:$J$145,7,FALSE)</f>
        <v>Հայ Ազգային կոնգրես</v>
      </c>
      <c r="I12" s="20" t="str">
        <f>VLOOKUP($A12,'համապետական I մաս'!$A$6:$J$145,8,FALSE)</f>
        <v>AH0344918</v>
      </c>
      <c r="J12" s="20" t="str">
        <f>VLOOKUP($A12,'համապետական I մաս'!$A$6:$J$145,9,FALSE)</f>
        <v>Ք. Նոյեմբերյան, Կարախանյան 18</v>
      </c>
      <c r="K12" s="20" t="str">
        <f>VLOOKUP($A12,'համապետական I մաս'!$A$6:$J$145,10,FALSE)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B4" sqref="B4:J4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1:11" ht="21.75" customHeight="1" x14ac:dyDescent="0.2">
      <c r="B2" s="48" t="s">
        <v>13</v>
      </c>
      <c r="C2" s="48"/>
      <c r="D2" s="48"/>
      <c r="E2" s="48"/>
      <c r="F2" s="48"/>
      <c r="G2" s="48"/>
      <c r="H2" s="48"/>
      <c r="I2" s="48"/>
      <c r="J2" s="48"/>
    </row>
    <row r="3" spans="1:11" ht="24" customHeight="1" x14ac:dyDescent="0.2">
      <c r="B3" s="49" t="str">
        <f>'համապետական I մաս'!A3:A3</f>
        <v>Կոնգրես-ՀԺԿ կուակցությունների դաշինք</v>
      </c>
      <c r="C3" s="49"/>
      <c r="D3" s="49"/>
      <c r="E3" s="49"/>
      <c r="F3" s="49"/>
      <c r="G3" s="49"/>
      <c r="H3" s="49"/>
      <c r="I3" s="49"/>
      <c r="J3" s="49"/>
    </row>
    <row r="4" spans="1:11" ht="21.75" customHeight="1" x14ac:dyDescent="0.2">
      <c r="B4" s="50" t="s">
        <v>839</v>
      </c>
      <c r="C4" s="50"/>
      <c r="D4" s="50"/>
      <c r="E4" s="50"/>
      <c r="F4" s="50"/>
      <c r="G4" s="50"/>
      <c r="H4" s="50"/>
      <c r="I4" s="50"/>
      <c r="J4" s="50"/>
    </row>
    <row r="5" spans="1:11" ht="38.25" x14ac:dyDescent="0.2">
      <c r="A5" s="13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customHeight="1" x14ac:dyDescent="0.2">
      <c r="A6" s="14"/>
      <c r="B6" s="45" t="s">
        <v>34</v>
      </c>
      <c r="C6" s="46"/>
      <c r="D6" s="46"/>
      <c r="E6" s="46"/>
      <c r="F6" s="46"/>
      <c r="G6" s="46"/>
      <c r="H6" s="46"/>
      <c r="I6" s="46"/>
      <c r="J6" s="46"/>
      <c r="K6" s="47"/>
    </row>
    <row r="7" spans="1:11" s="18" customFormat="1" ht="40.5" x14ac:dyDescent="0.2">
      <c r="A7" s="16"/>
      <c r="B7" s="15" t="s">
        <v>15</v>
      </c>
      <c r="C7" s="17" t="s">
        <v>393</v>
      </c>
      <c r="D7" s="17" t="s">
        <v>160</v>
      </c>
      <c r="E7" s="17" t="s">
        <v>394</v>
      </c>
      <c r="F7" s="30" t="s">
        <v>395</v>
      </c>
      <c r="G7" s="19" t="s">
        <v>10</v>
      </c>
      <c r="H7" s="27" t="s">
        <v>50</v>
      </c>
      <c r="I7" s="17" t="s">
        <v>396</v>
      </c>
      <c r="J7" s="17" t="s">
        <v>397</v>
      </c>
      <c r="K7" s="17" t="s">
        <v>398</v>
      </c>
    </row>
    <row r="8" spans="1:11" s="18" customFormat="1" ht="13.5" x14ac:dyDescent="0.2">
      <c r="A8" s="16"/>
      <c r="B8" s="15" t="s">
        <v>16</v>
      </c>
      <c r="C8" s="4"/>
      <c r="D8" s="4"/>
      <c r="E8" s="4"/>
      <c r="F8" s="2"/>
      <c r="G8" s="4"/>
      <c r="H8" s="4"/>
      <c r="I8" s="4"/>
      <c r="J8" s="4"/>
      <c r="K8" s="4"/>
    </row>
    <row r="9" spans="1:11" s="18" customFormat="1" ht="13.5" x14ac:dyDescent="0.2">
      <c r="A9" s="16"/>
      <c r="B9" s="15" t="s">
        <v>17</v>
      </c>
      <c r="C9" s="4"/>
      <c r="D9" s="4"/>
      <c r="E9" s="4"/>
      <c r="F9" s="2"/>
      <c r="G9" s="4"/>
      <c r="H9" s="4"/>
      <c r="I9" s="4"/>
      <c r="J9" s="4"/>
      <c r="K9" s="4"/>
    </row>
    <row r="10" spans="1:11" s="18" customFormat="1" ht="13.5" x14ac:dyDescent="0.2">
      <c r="A10" s="16"/>
      <c r="B10" s="15" t="s">
        <v>18</v>
      </c>
      <c r="C10" s="4"/>
      <c r="D10" s="4"/>
      <c r="E10" s="4"/>
      <c r="F10" s="2"/>
      <c r="G10" s="4"/>
      <c r="H10" s="4"/>
      <c r="I10" s="4"/>
      <c r="J10" s="4"/>
      <c r="K10" s="4"/>
    </row>
    <row r="11" spans="1:11" ht="13.5" x14ac:dyDescent="0.2">
      <c r="A11" s="14"/>
      <c r="B11" s="45" t="s">
        <v>35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s="18" customFormat="1" ht="27" x14ac:dyDescent="0.2">
      <c r="A12" s="16"/>
      <c r="B12" s="15" t="s">
        <v>15</v>
      </c>
      <c r="C12" s="4" t="s">
        <v>813</v>
      </c>
      <c r="D12" s="4" t="s">
        <v>812</v>
      </c>
      <c r="E12" s="4" t="s">
        <v>347</v>
      </c>
      <c r="F12" s="2" t="s">
        <v>814</v>
      </c>
      <c r="G12" s="4" t="s">
        <v>11</v>
      </c>
      <c r="H12" s="4" t="s">
        <v>179</v>
      </c>
      <c r="I12" s="4" t="s">
        <v>815</v>
      </c>
      <c r="J12" s="4" t="s">
        <v>816</v>
      </c>
      <c r="K12" s="4" t="s">
        <v>84</v>
      </c>
    </row>
    <row r="13" spans="1:11" s="18" customFormat="1" ht="27" x14ac:dyDescent="0.2">
      <c r="A13" s="16"/>
      <c r="B13" s="15" t="s">
        <v>16</v>
      </c>
      <c r="C13" s="4" t="s">
        <v>764</v>
      </c>
      <c r="D13" s="4" t="s">
        <v>122</v>
      </c>
      <c r="E13" s="4" t="s">
        <v>809</v>
      </c>
      <c r="F13" s="4" t="s">
        <v>808</v>
      </c>
      <c r="G13" s="4" t="s">
        <v>11</v>
      </c>
      <c r="H13" s="4" t="s">
        <v>179</v>
      </c>
      <c r="I13" s="4" t="s">
        <v>810</v>
      </c>
      <c r="J13" s="4" t="s">
        <v>811</v>
      </c>
      <c r="K13" s="4" t="s">
        <v>84</v>
      </c>
    </row>
    <row r="14" spans="1:11" s="18" customFormat="1" ht="13.5" x14ac:dyDescent="0.2">
      <c r="A14" s="16"/>
      <c r="B14" s="15" t="s">
        <v>17</v>
      </c>
      <c r="C14" s="4"/>
      <c r="D14" s="4"/>
      <c r="E14" s="4"/>
      <c r="F14" s="2"/>
      <c r="G14" s="4"/>
      <c r="H14" s="4"/>
      <c r="I14" s="4"/>
      <c r="J14" s="4"/>
      <c r="K14" s="4"/>
    </row>
    <row r="15" spans="1:11" s="18" customFormat="1" ht="13.5" x14ac:dyDescent="0.2">
      <c r="A15" s="16"/>
      <c r="B15" s="15" t="s">
        <v>18</v>
      </c>
      <c r="C15" s="4"/>
      <c r="D15" s="4"/>
      <c r="E15" s="4"/>
      <c r="F15" s="2"/>
      <c r="G15" s="4"/>
      <c r="H15" s="4"/>
      <c r="I15" s="4"/>
      <c r="J15" s="4"/>
      <c r="K15" s="4"/>
    </row>
    <row r="16" spans="1:11" ht="13.5" x14ac:dyDescent="0.2">
      <c r="A16" s="14"/>
      <c r="B16" s="45" t="s">
        <v>36</v>
      </c>
      <c r="C16" s="46"/>
      <c r="D16" s="46"/>
      <c r="E16" s="46"/>
      <c r="F16" s="46"/>
      <c r="G16" s="46"/>
      <c r="H16" s="46"/>
      <c r="I16" s="46"/>
      <c r="J16" s="46"/>
      <c r="K16" s="47"/>
    </row>
    <row r="17" spans="1:11" s="18" customFormat="1" ht="27" x14ac:dyDescent="0.2">
      <c r="A17" s="16"/>
      <c r="B17" s="15" t="s">
        <v>15</v>
      </c>
      <c r="C17" s="17" t="s">
        <v>827</v>
      </c>
      <c r="D17" s="17" t="s">
        <v>434</v>
      </c>
      <c r="E17" s="17" t="s">
        <v>643</v>
      </c>
      <c r="F17" s="30" t="s">
        <v>644</v>
      </c>
      <c r="G17" s="19" t="s">
        <v>10</v>
      </c>
      <c r="H17" s="4" t="s">
        <v>179</v>
      </c>
      <c r="I17" s="17" t="s">
        <v>645</v>
      </c>
      <c r="J17" s="17" t="s">
        <v>646</v>
      </c>
      <c r="K17" s="4" t="s">
        <v>775</v>
      </c>
    </row>
    <row r="18" spans="1:11" s="18" customFormat="1" ht="13.5" x14ac:dyDescent="0.2">
      <c r="A18" s="16"/>
      <c r="B18" s="15" t="s">
        <v>16</v>
      </c>
      <c r="C18" s="4"/>
      <c r="D18" s="4"/>
      <c r="E18" s="4"/>
      <c r="F18" s="2"/>
      <c r="G18" s="4"/>
      <c r="H18" s="4"/>
      <c r="I18" s="4"/>
      <c r="J18" s="4"/>
      <c r="K18" s="4"/>
    </row>
    <row r="19" spans="1:11" s="18" customFormat="1" ht="13.5" x14ac:dyDescent="0.2">
      <c r="A19" s="16"/>
      <c r="B19" s="15" t="s">
        <v>17</v>
      </c>
      <c r="C19" s="4"/>
      <c r="D19" s="4"/>
      <c r="E19" s="4"/>
      <c r="F19" s="2"/>
      <c r="G19" s="4"/>
      <c r="H19" s="4"/>
      <c r="I19" s="4"/>
      <c r="J19" s="4"/>
      <c r="K19" s="4"/>
    </row>
    <row r="20" spans="1:11" s="18" customFormat="1" ht="13.5" x14ac:dyDescent="0.2">
      <c r="A20" s="16"/>
      <c r="B20" s="15" t="s">
        <v>18</v>
      </c>
      <c r="C20" s="4"/>
      <c r="D20" s="4"/>
      <c r="E20" s="4"/>
      <c r="F20" s="2"/>
      <c r="G20" s="4"/>
      <c r="H20" s="4"/>
      <c r="I20" s="4"/>
      <c r="J20" s="4"/>
      <c r="K20" s="4"/>
    </row>
    <row r="21" spans="1:11" ht="13.5" x14ac:dyDescent="0.2">
      <c r="A21" s="14"/>
      <c r="B21" s="45" t="s">
        <v>37</v>
      </c>
      <c r="C21" s="46"/>
      <c r="D21" s="46"/>
      <c r="E21" s="46"/>
      <c r="F21" s="46"/>
      <c r="G21" s="46"/>
      <c r="H21" s="46"/>
      <c r="I21" s="46"/>
      <c r="J21" s="46"/>
      <c r="K21" s="47"/>
    </row>
    <row r="22" spans="1:11" s="18" customFormat="1" ht="27" x14ac:dyDescent="0.2">
      <c r="A22" s="16"/>
      <c r="B22" s="15" t="s">
        <v>15</v>
      </c>
      <c r="C22" s="17" t="s">
        <v>490</v>
      </c>
      <c r="D22" s="17" t="s">
        <v>491</v>
      </c>
      <c r="E22" s="17" t="s">
        <v>612</v>
      </c>
      <c r="F22" s="30" t="s">
        <v>613</v>
      </c>
      <c r="G22" s="19" t="s">
        <v>10</v>
      </c>
      <c r="H22" s="17" t="s">
        <v>179</v>
      </c>
      <c r="I22" s="17" t="s">
        <v>614</v>
      </c>
      <c r="J22" s="17" t="s">
        <v>615</v>
      </c>
      <c r="K22" s="17" t="s">
        <v>772</v>
      </c>
    </row>
    <row r="23" spans="1:11" s="18" customFormat="1" ht="13.5" x14ac:dyDescent="0.2">
      <c r="A23" s="16"/>
      <c r="B23" s="15" t="s">
        <v>16</v>
      </c>
      <c r="C23" s="4"/>
      <c r="D23" s="4"/>
      <c r="E23" s="4"/>
      <c r="F23" s="2"/>
      <c r="G23" s="4"/>
      <c r="H23" s="4"/>
      <c r="I23" s="4"/>
      <c r="J23" s="4"/>
      <c r="K23" s="4"/>
    </row>
    <row r="24" spans="1:11" s="18" customFormat="1" ht="13.5" x14ac:dyDescent="0.2">
      <c r="A24" s="16"/>
      <c r="B24" s="15" t="s">
        <v>17</v>
      </c>
      <c r="C24" s="4"/>
      <c r="D24" s="4"/>
      <c r="E24" s="4"/>
      <c r="F24" s="2"/>
      <c r="G24" s="4"/>
      <c r="H24" s="4"/>
      <c r="I24" s="4"/>
      <c r="J24" s="4"/>
      <c r="K24" s="4"/>
    </row>
    <row r="25" spans="1:11" s="18" customFormat="1" ht="13.5" x14ac:dyDescent="0.2">
      <c r="A25" s="16"/>
      <c r="B25" s="15" t="s">
        <v>18</v>
      </c>
      <c r="C25" s="4"/>
      <c r="D25" s="4"/>
      <c r="E25" s="4"/>
      <c r="F25" s="2"/>
      <c r="G25" s="4"/>
      <c r="H25" s="4"/>
      <c r="I25" s="4"/>
      <c r="J25" s="4"/>
      <c r="K25" s="4"/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G7:G10 G12:G15 G17:G20 G22:G25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10" sqref="A10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4" t="s">
        <v>21</v>
      </c>
      <c r="C1" s="44"/>
      <c r="D1" s="44"/>
      <c r="E1" s="44"/>
      <c r="F1" s="44"/>
      <c r="G1" s="44"/>
      <c r="H1" s="44"/>
      <c r="I1" s="44"/>
      <c r="J1" s="44"/>
    </row>
    <row r="2" spans="1:11" ht="21.75" customHeight="1" x14ac:dyDescent="0.2">
      <c r="B2" s="41" t="s">
        <v>19</v>
      </c>
      <c r="C2" s="41"/>
      <c r="D2" s="41"/>
      <c r="E2" s="41"/>
      <c r="F2" s="41"/>
      <c r="G2" s="41"/>
      <c r="H2" s="41"/>
      <c r="I2" s="41"/>
      <c r="J2" s="41"/>
    </row>
    <row r="3" spans="1:11" ht="24" customHeight="1" x14ac:dyDescent="0.2">
      <c r="B3" s="49" t="str">
        <f>'համապետական I մաս'!A3:A3</f>
        <v>Կոնգրես-ՀԺԿ կուակցությունների դաշինք</v>
      </c>
      <c r="C3" s="49"/>
      <c r="D3" s="49"/>
      <c r="E3" s="49"/>
      <c r="F3" s="49"/>
      <c r="G3" s="49"/>
      <c r="H3" s="49"/>
      <c r="I3" s="49"/>
      <c r="J3" s="49"/>
    </row>
    <row r="4" spans="1:11" ht="21.75" customHeight="1" x14ac:dyDescent="0.2">
      <c r="B4" s="43" t="s">
        <v>839</v>
      </c>
      <c r="C4" s="43"/>
      <c r="D4" s="43"/>
      <c r="E4" s="43"/>
      <c r="F4" s="43"/>
      <c r="G4" s="43"/>
      <c r="H4" s="43"/>
      <c r="I4" s="43"/>
      <c r="J4" s="43"/>
    </row>
    <row r="5" spans="1:11" ht="38.25" x14ac:dyDescent="0.2">
      <c r="A5" s="13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1">
        <v>19</v>
      </c>
      <c r="B6" s="7"/>
      <c r="C6" s="20" t="str">
        <f>VLOOKUP($A6,'համապետական I մաս'!$A$6:$J$145,2,FALSE)</f>
        <v>Կարապետյան</v>
      </c>
      <c r="D6" s="20" t="str">
        <f>VLOOKUP($A6,'համապետական I մաս'!$A$6:$J$145,3,FALSE)</f>
        <v>Վլադիմիր</v>
      </c>
      <c r="E6" s="20" t="str">
        <f>VLOOKUP($A6,'համապետական I մաս'!$A$6:$J$145,4,FALSE)</f>
        <v>Վլադիմիրի</v>
      </c>
      <c r="F6" s="20" t="str">
        <f>VLOOKUP($A6,'համապետական I մաս'!$A$6:$J$145,5,FALSE)</f>
        <v>05.07.1969</v>
      </c>
      <c r="G6" s="20" t="str">
        <f>VLOOKUP($A6,'համապետական I մաս'!$A$6:$J$145,6,FALSE)</f>
        <v>ար.</v>
      </c>
      <c r="H6" s="20" t="str">
        <f>VLOOKUP($A6,'համապետական I մաս'!$A$6:$J$145,7,FALSE)</f>
        <v>Հայ Ազգային Կոնգրես</v>
      </c>
      <c r="I6" s="20" t="str">
        <f>VLOOKUP($A6,'համապետական I մաս'!$A$6:$J$145,8,FALSE)</f>
        <v>AP0627267</v>
      </c>
      <c r="J6" s="20" t="str">
        <f>VLOOKUP($A6,'համապետական I մաս'!$A$6:$J$145,9,FALSE)</f>
        <v>Ք. Երեւան, Դ. Մալյանի փող., 2շ, բն 70</v>
      </c>
      <c r="K6" s="20" t="str">
        <f>VLOOKUP($A6,'համապետական I մաս'!$A$6:$J$145,10,FALSE)</f>
        <v>չի աշխատում</v>
      </c>
    </row>
    <row r="7" spans="1:11" ht="27" x14ac:dyDescent="0.2">
      <c r="A7" s="21">
        <v>54</v>
      </c>
      <c r="B7" s="7"/>
      <c r="C7" s="20" t="str">
        <f>VLOOKUP($A7,'համապետական I մաս'!$A$6:$J$145,2,FALSE)</f>
        <v>Մարտիրոսյան</v>
      </c>
      <c r="D7" s="20" t="str">
        <f>VLOOKUP($A7,'համապետական I մաս'!$A$6:$J$145,3,FALSE)</f>
        <v>Արմեն</v>
      </c>
      <c r="E7" s="20" t="str">
        <f>VLOOKUP($A7,'համապետական I մաս'!$A$6:$J$145,4,FALSE)</f>
        <v>Աքիլեսի</v>
      </c>
      <c r="F7" s="20" t="str">
        <f>VLOOKUP($A7,'համապետական I մաս'!$A$6:$J$145,5,FALSE)</f>
        <v>09.04.1971</v>
      </c>
      <c r="G7" s="20" t="str">
        <f>VLOOKUP($A7,'համապետական I մաս'!$A$6:$J$145,6,FALSE)</f>
        <v>ար.</v>
      </c>
      <c r="H7" s="20" t="str">
        <f>VLOOKUP($A7,'համապետական I մաս'!$A$6:$J$145,7,FALSE)</f>
        <v>Հայ Ազգային Կոնգրես</v>
      </c>
      <c r="I7" s="20" t="str">
        <f>VLOOKUP($A7,'համապետական I մաս'!$A$6:$J$145,8,FALSE)</f>
        <v>AM0542945</v>
      </c>
      <c r="J7" s="20" t="str">
        <f>VLOOKUP($A7,'համապետական I մաս'!$A$6:$J$145,9,FALSE)</f>
        <v>Ք. Երեւան, Նորքի 9 զ. 6 շ, բն 93</v>
      </c>
      <c r="K7" s="20" t="str">
        <f>VLOOKUP($A7,'համապետական I մաս'!$A$6:$J$145,10,FALSE)</f>
        <v>Անտարես ՍՊԸ, գործադիր մարմնի ղեկավար</v>
      </c>
    </row>
    <row r="8" spans="1:11" ht="27" x14ac:dyDescent="0.2">
      <c r="A8" s="21">
        <v>16</v>
      </c>
      <c r="B8" s="7"/>
      <c r="C8" s="20" t="str">
        <f>VLOOKUP($A8,'համապետական I մաս'!$A$6:$J$145,2,FALSE)</f>
        <v>Հովհաննիսյան</v>
      </c>
      <c r="D8" s="20" t="str">
        <f>VLOOKUP($A8,'համապետական I մաս'!$A$6:$J$145,3,FALSE)</f>
        <v>Նարինե</v>
      </c>
      <c r="E8" s="20" t="str">
        <f>VLOOKUP($A8,'համապետական I մաս'!$A$6:$J$145,4,FALSE)</f>
        <v>Արարատի</v>
      </c>
      <c r="F8" s="20" t="str">
        <f>VLOOKUP($A8,'համապետական I մաս'!$A$6:$J$145,5,FALSE)</f>
        <v>20.11.1966</v>
      </c>
      <c r="G8" s="20" t="str">
        <f>VLOOKUP($A8,'համապետական I մաս'!$A$6:$J$145,6,FALSE)</f>
        <v>իգ.</v>
      </c>
      <c r="H8" s="20" t="str">
        <f>VLOOKUP($A8,'համապետական I մաս'!$A$6:$J$145,7,FALSE)</f>
        <v>Հայ Ազգային Կոնգրես</v>
      </c>
      <c r="I8" s="20" t="str">
        <f>VLOOKUP($A8,'համապետական I մաս'!$A$6:$J$145,8,FALSE)</f>
        <v>ID003184660</v>
      </c>
      <c r="J8" s="20" t="str">
        <f>VLOOKUP($A8,'համապետական I մաս'!$A$6:$J$145,9,FALSE)</f>
        <v>Ք. Երեւան, Քչարյան փ, 8շ, բն 56/57</v>
      </c>
      <c r="K8" s="20" t="str">
        <f>VLOOKUP($A8,'համապետական I մաս'!$A$6:$J$145,10,FALSE)</f>
        <v>չի աշխատում</v>
      </c>
    </row>
    <row r="9" spans="1:11" ht="40.5" x14ac:dyDescent="0.2">
      <c r="A9" s="21">
        <v>72</v>
      </c>
      <c r="B9" s="7"/>
      <c r="C9" s="20" t="str">
        <f>VLOOKUP($A9,'համապետական I մաս'!$A$6:$J$145,2,FALSE)</f>
        <v>Հաբեթյան</v>
      </c>
      <c r="D9" s="20" t="str">
        <f>VLOOKUP($A9,'համապետական I մաս'!$A$6:$J$145,3,FALSE)</f>
        <v>Կարինե</v>
      </c>
      <c r="E9" s="20" t="str">
        <f>VLOOKUP($A9,'համապետական I մաս'!$A$6:$J$145,4,FALSE)</f>
        <v>Վոլոդիայի</v>
      </c>
      <c r="F9" s="20" t="str">
        <f>VLOOKUP($A9,'համապետական I մաս'!$A$6:$J$145,5,FALSE)</f>
        <v>22.04.1960</v>
      </c>
      <c r="G9" s="20" t="str">
        <f>VLOOKUP($A9,'համապետական I մաս'!$A$6:$J$145,6,FALSE)</f>
        <v>իգ.</v>
      </c>
      <c r="H9" s="20" t="str">
        <f>VLOOKUP($A9,'համապետական I մաս'!$A$6:$J$145,7,FALSE)</f>
        <v>Հայաստանի ժողովրդական կուսակցություն</v>
      </c>
      <c r="I9" s="20" t="str">
        <f>VLOOKUP($A9,'համապետական I մաս'!$A$6:$J$145,8,FALSE)</f>
        <v>AH0318725</v>
      </c>
      <c r="J9" s="20" t="str">
        <f>VLOOKUP($A9,'համապետական I մաս'!$A$6:$J$145,9,FALSE)</f>
        <v>Ք. Երեւան, Քանաքեռ 1 փող, 1նրբ, 37/1 տուն</v>
      </c>
      <c r="K9" s="20" t="str">
        <f>VLOOKUP($A9,'համապետական I մաս'!$A$6:$J$145,10,FALSE)</f>
        <v>չի աշխատում</v>
      </c>
    </row>
    <row r="10" spans="1:11" ht="27" x14ac:dyDescent="0.2">
      <c r="A10" s="21">
        <v>120</v>
      </c>
      <c r="B10" s="7"/>
      <c r="C10" s="20" t="str">
        <f>VLOOKUP($A10,'համապետական I մաս'!$A$6:$J$145,2,FALSE)</f>
        <v>Սարգսյան</v>
      </c>
      <c r="D10" s="20" t="str">
        <f>VLOOKUP($A10,'համապետական I մաս'!$A$6:$J$145,3,FALSE)</f>
        <v>Նարեկ</v>
      </c>
      <c r="E10" s="20" t="str">
        <f>VLOOKUP($A10,'համապետական I մաս'!$A$6:$J$145,4,FALSE)</f>
        <v>Մասիսի</v>
      </c>
      <c r="F10" s="20" t="str">
        <f>VLOOKUP($A10,'համապետական I մաս'!$A$6:$J$145,5,FALSE)</f>
        <v>15.10.1986</v>
      </c>
      <c r="G10" s="20" t="str">
        <f>VLOOKUP($A10,'համապետական I մաս'!$A$6:$J$145,6,FALSE)</f>
        <v>ար.</v>
      </c>
      <c r="H10" s="20" t="str">
        <f>VLOOKUP($A10,'համապետական I մաս'!$A$6:$J$145,7,FALSE)</f>
        <v>անկուսակցական</v>
      </c>
      <c r="I10" s="20" t="str">
        <f>VLOOKUP($A10,'համապետական I մաս'!$A$6:$J$145,8,FALSE)</f>
        <v>ID003782919</v>
      </c>
      <c r="J10" s="20" t="str">
        <f>VLOOKUP($A10,'համապետական I մաս'!$A$6:$J$145,9,FALSE)</f>
        <v>Ք. Երեւան, Դավիթաշեն 4-րդ թաղ, 8-րդ շենք, բն 30</v>
      </c>
      <c r="K10" s="20" t="str">
        <f>VLOOKUP($A10,'համապետական I մաս'!$A$6:$J$145,10,FALSE)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4" t="s">
        <v>21</v>
      </c>
      <c r="C1" s="44"/>
      <c r="D1" s="44"/>
      <c r="E1" s="44"/>
      <c r="F1" s="44"/>
      <c r="G1" s="44"/>
      <c r="H1" s="44"/>
      <c r="I1" s="44"/>
      <c r="J1" s="44"/>
    </row>
    <row r="2" spans="1:11" ht="21.75" customHeight="1" x14ac:dyDescent="0.2">
      <c r="B2" s="41" t="s">
        <v>22</v>
      </c>
      <c r="C2" s="41"/>
      <c r="D2" s="41"/>
      <c r="E2" s="41"/>
      <c r="F2" s="41"/>
      <c r="G2" s="41"/>
      <c r="H2" s="41"/>
      <c r="I2" s="41"/>
      <c r="J2" s="41"/>
    </row>
    <row r="3" spans="1:11" ht="24" customHeight="1" x14ac:dyDescent="0.2">
      <c r="B3" s="49" t="str">
        <f>'համապետական I մաս'!A3:A3</f>
        <v>Կոնգրես-ՀԺԿ կուակցությունների դաշինք</v>
      </c>
      <c r="C3" s="49"/>
      <c r="D3" s="49"/>
      <c r="E3" s="49"/>
      <c r="F3" s="49"/>
      <c r="G3" s="49"/>
      <c r="H3" s="49"/>
      <c r="I3" s="49"/>
      <c r="J3" s="49"/>
    </row>
    <row r="4" spans="1:11" ht="21.75" customHeight="1" x14ac:dyDescent="0.2">
      <c r="B4" s="43" t="s">
        <v>839</v>
      </c>
      <c r="C4" s="43"/>
      <c r="D4" s="43"/>
      <c r="E4" s="43"/>
      <c r="F4" s="43"/>
      <c r="G4" s="43"/>
      <c r="H4" s="43"/>
      <c r="I4" s="43"/>
      <c r="J4" s="43"/>
    </row>
    <row r="5" spans="1:11" ht="38.25" x14ac:dyDescent="0.2">
      <c r="A5" s="13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2">
        <v>5</v>
      </c>
      <c r="B6" s="7"/>
      <c r="C6" s="20" t="str">
        <f>VLOOKUP($A6,'համապետական I մաս'!$A$6:$J$145,2,FALSE)</f>
        <v>Մանուկյան</v>
      </c>
      <c r="D6" s="20" t="str">
        <f>VLOOKUP($A6,'համապետական I մաս'!$A$6:$J$145,3,FALSE)</f>
        <v>Արամ</v>
      </c>
      <c r="E6" s="20" t="str">
        <f>VLOOKUP($A6,'համապետական I մաս'!$A$6:$J$145,4,FALSE)</f>
        <v>Վիգենի</v>
      </c>
      <c r="F6" s="20" t="str">
        <f>VLOOKUP($A6,'համապետական I մաս'!$A$6:$J$145,5,FALSE)</f>
        <v>09.03.1957</v>
      </c>
      <c r="G6" s="20" t="str">
        <f>VLOOKUP($A6,'համապետական I մաս'!$A$6:$J$145,6,FALSE)</f>
        <v>ար.</v>
      </c>
      <c r="H6" s="20" t="str">
        <f>VLOOKUP($A6,'համապետական I մաս'!$A$6:$J$145,7,FALSE)</f>
        <v>Հայ Ազգային Կոնգրես</v>
      </c>
      <c r="I6" s="20" t="str">
        <f>VLOOKUP($A6,'համապետական I մաս'!$A$6:$J$145,8,FALSE)</f>
        <v>BA1158008</v>
      </c>
      <c r="J6" s="20" t="str">
        <f>VLOOKUP($A6,'համապետական I մաս'!$A$6:$J$145,9,FALSE)</f>
        <v>Ք. Երեւան, Սոսեի 2/2շ-49բն</v>
      </c>
      <c r="K6" s="20" t="str">
        <f>VLOOKUP($A6,'համապետական I մաս'!$A$6:$J$145,10,FALSE)</f>
        <v>ՀՀ ԱԺ պատգամավոր</v>
      </c>
    </row>
    <row r="7" spans="1:11" ht="27" x14ac:dyDescent="0.2">
      <c r="A7" s="22">
        <v>4</v>
      </c>
      <c r="B7" s="7"/>
      <c r="C7" s="20" t="str">
        <f>VLOOKUP($A7,'համապետական I մաս'!$A$6:$J$145,2,FALSE)</f>
        <v>Թադեւոսյան</v>
      </c>
      <c r="D7" s="20" t="str">
        <f>VLOOKUP($A7,'համապետական I մաս'!$A$6:$J$145,3,FALSE)</f>
        <v>Զոյա</v>
      </c>
      <c r="E7" s="20" t="str">
        <f>VLOOKUP($A7,'համապետական I մաս'!$A$6:$J$145,4,FALSE)</f>
        <v>Աղվանի</v>
      </c>
      <c r="F7" s="20" t="str">
        <f>VLOOKUP($A7,'համապետական I մաս'!$A$6:$J$145,5,FALSE)</f>
        <v>11.04.1951</v>
      </c>
      <c r="G7" s="20" t="str">
        <f>VLOOKUP($A7,'համապետական I մաս'!$A$6:$J$145,6,FALSE)</f>
        <v>իգ.</v>
      </c>
      <c r="H7" s="20" t="str">
        <f>VLOOKUP($A7,'համապետական I մաս'!$A$6:$J$145,7,FALSE)</f>
        <v>Հայ Ազգային Կոնգրես</v>
      </c>
      <c r="I7" s="20" t="str">
        <f>VLOOKUP($A7,'համապետական I մաս'!$A$6:$J$145,8,FALSE)</f>
        <v>AM0536111</v>
      </c>
      <c r="J7" s="20" t="str">
        <f>VLOOKUP($A7,'համապետական I մաս'!$A$6:$J$145,9,FALSE)</f>
        <v>Ք. Երեւան, Աղբյուր Սերոբի 11/3-42</v>
      </c>
      <c r="K7" s="20" t="str">
        <f>VLOOKUP($A7,'համապետական I մաս'!$A$6:$J$145,10,FALSE)</f>
        <v>ՀՊՏՀ, պրոֆեսոր</v>
      </c>
    </row>
    <row r="8" spans="1:11" ht="27" x14ac:dyDescent="0.2">
      <c r="A8" s="22">
        <v>11</v>
      </c>
      <c r="B8" s="7"/>
      <c r="C8" s="20" t="str">
        <f>VLOOKUP($A8,'համապետական I մաս'!$A$6:$J$145,2,FALSE)</f>
        <v>Գրիգորյան</v>
      </c>
      <c r="D8" s="20" t="str">
        <f>VLOOKUP($A8,'համապետական I մաս'!$A$6:$J$145,3,FALSE)</f>
        <v>Գրիգորի</v>
      </c>
      <c r="E8" s="20" t="str">
        <f>VLOOKUP($A8,'համապետական I մաս'!$A$6:$J$145,4,FALSE)</f>
        <v>Գրիգորիի</v>
      </c>
      <c r="F8" s="20" t="str">
        <f>VLOOKUP($A8,'համապետական I մաս'!$A$6:$J$145,5,FALSE)</f>
        <v>26.04.1950</v>
      </c>
      <c r="G8" s="20" t="str">
        <f>VLOOKUP($A8,'համապետական I մաս'!$A$6:$J$145,6,FALSE)</f>
        <v>ար.</v>
      </c>
      <c r="H8" s="20" t="str">
        <f>VLOOKUP($A8,'համապետական I մաս'!$A$6:$J$145,7,FALSE)</f>
        <v>Հայ Ազգային Կոնգրես</v>
      </c>
      <c r="I8" s="20" t="str">
        <f>VLOOKUP($A8,'համապետական I մաս'!$A$6:$J$145,8,FALSE)</f>
        <v>BA0087561</v>
      </c>
      <c r="J8" s="20" t="str">
        <f>VLOOKUP($A8,'համապետական I մաս'!$A$6:$J$145,9,FALSE)</f>
        <v>Ք.Երևան,Արաբկիր 37 1ա,բն. 31</v>
      </c>
      <c r="K8" s="20" t="str">
        <f>VLOOKUP($A8,'համապետական I մաս'!$A$6:$J$145,10,FALSE)</f>
        <v>Արմենիա հանրապետական Բ/Կ, գլխավոր տնօրեն</v>
      </c>
    </row>
    <row r="9" spans="1:11" ht="54" x14ac:dyDescent="0.2">
      <c r="A9" s="22">
        <v>21</v>
      </c>
      <c r="B9" s="7"/>
      <c r="C9" s="20" t="str">
        <f>VLOOKUP($A9,'համապետական I մաս'!$A$6:$J$145,2,FALSE)</f>
        <v>Մուսինյան</v>
      </c>
      <c r="D9" s="20" t="str">
        <f>VLOOKUP($A9,'համապետական I մաս'!$A$6:$J$145,3,FALSE)</f>
        <v>Արման</v>
      </c>
      <c r="E9" s="20" t="str">
        <f>VLOOKUP($A9,'համապետական I մաս'!$A$6:$J$145,4,FALSE)</f>
        <v>Համլետի</v>
      </c>
      <c r="F9" s="20" t="str">
        <f>VLOOKUP($A9,'համապետական I մաս'!$A$6:$J$145,5,FALSE)</f>
        <v>21.09.1978</v>
      </c>
      <c r="G9" s="20" t="str">
        <f>VLOOKUP($A9,'համապետական I մաս'!$A$6:$J$145,6,FALSE)</f>
        <v>ար.</v>
      </c>
      <c r="H9" s="20" t="str">
        <f>VLOOKUP($A9,'համապետական I մաս'!$A$6:$J$145,7,FALSE)</f>
        <v>Հայ Ազգային Կոնգրես</v>
      </c>
      <c r="I9" s="20" t="str">
        <f>VLOOKUP($A9,'համապետական I մաս'!$A$6:$J$145,8,FALSE)</f>
        <v>BA2137167</v>
      </c>
      <c r="J9" s="20" t="str">
        <f>VLOOKUP($A9,'համապետական I մաս'!$A$6:$J$145,9,FALSE)</f>
        <v>Ք. Երևան, Արարատյան 1-ին զ., 15շ., 11բն/</v>
      </c>
      <c r="K9" s="20" t="str">
        <f>VLOOKUP($A9,'համապետական I մաս'!$A$6:$J$145,10,FALSE)</f>
        <v>Առաջին նախագահի գրասենյակի հասարակայնության հետ կապերի պատասխանատու</v>
      </c>
    </row>
    <row r="10" spans="1:11" ht="27" x14ac:dyDescent="0.2">
      <c r="A10" s="22">
        <v>65</v>
      </c>
      <c r="B10" s="7"/>
      <c r="C10" s="20" t="str">
        <f>VLOOKUP($A10,'համապետական I մաս'!$A$6:$J$145,2,FALSE)</f>
        <v>Պասկեւիչյան</v>
      </c>
      <c r="D10" s="20" t="str">
        <f>VLOOKUP($A10,'համապետական I մաս'!$A$6:$J$145,3,FALSE)</f>
        <v>Տիգրան</v>
      </c>
      <c r="E10" s="20" t="str">
        <f>VLOOKUP($A10,'համապետական I մաս'!$A$6:$J$145,4,FALSE)</f>
        <v>Էդուարդի</v>
      </c>
      <c r="F10" s="20" t="str">
        <f>VLOOKUP($A10,'համապետական I մաս'!$A$6:$J$145,5,FALSE)</f>
        <v>21.02.1965</v>
      </c>
      <c r="G10" s="20" t="str">
        <f>VLOOKUP($A10,'համապետական I մաս'!$A$6:$J$145,6,FALSE)</f>
        <v>ար.</v>
      </c>
      <c r="H10" s="20" t="str">
        <f>VLOOKUP($A10,'համապետական I մաս'!$A$6:$J$145,7,FALSE)</f>
        <v>անկուսակցական</v>
      </c>
      <c r="I10" s="20" t="str">
        <f>VLOOKUP($A10,'համապետական I մաս'!$A$6:$J$145,8,FALSE)</f>
        <v>ID002824910</v>
      </c>
      <c r="J10" s="20" t="str">
        <f>VLOOKUP($A10,'համապետական I մաս'!$A$6:$J$145,9,FALSE)</f>
        <v>Ք. Երեւան, Դավթիաշեն 4-րդ թաղ, 41շ, բն 52</v>
      </c>
      <c r="K10" s="20" t="str">
        <f>VLOOKUP($A10,'համապետական I մաս'!$A$6:$J$145,10,FALSE)</f>
        <v>Վերսուս ՍՊԸ, Խմբագիր</v>
      </c>
    </row>
    <row r="11" spans="1:11" ht="27" x14ac:dyDescent="0.2">
      <c r="A11" s="22">
        <v>49</v>
      </c>
      <c r="B11" s="7"/>
      <c r="C11" s="20" t="str">
        <f>VLOOKUP($A11,'համապետական I մաս'!$A$6:$J$145,2,FALSE)</f>
        <v>Մարտիրոսյան</v>
      </c>
      <c r="D11" s="20" t="str">
        <f>VLOOKUP($A11,'համապետական I մաս'!$A$6:$J$145,3,FALSE)</f>
        <v>Միքայել</v>
      </c>
      <c r="E11" s="20" t="str">
        <f>VLOOKUP($A11,'համապետական I մաս'!$A$6:$J$145,4,FALSE)</f>
        <v>Երջանիկի</v>
      </c>
      <c r="F11" s="20" t="str">
        <f>VLOOKUP($A11,'համապետական I մաս'!$A$6:$J$145,5,FALSE)</f>
        <v>18.01.1961</v>
      </c>
      <c r="G11" s="20" t="str">
        <f>VLOOKUP($A11,'համապետական I մաս'!$A$6:$J$145,6,FALSE)</f>
        <v>ար.</v>
      </c>
      <c r="H11" s="20" t="str">
        <f>VLOOKUP($A11,'համապետական I մաս'!$A$6:$J$145,7,FALSE)</f>
        <v>Հայ Ազգային Կոնգրես</v>
      </c>
      <c r="I11" s="20" t="str">
        <f>VLOOKUP($A11,'համապետական I մաս'!$A$6:$J$145,8,FALSE)</f>
        <v>AK0574895</v>
      </c>
      <c r="J11" s="20" t="str">
        <f>VLOOKUP($A11,'համապետական I մաս'!$A$6:$J$145,9,FALSE)</f>
        <v>Ք. Երեւան, Դավթաշենի 6-րդ փող, 12 տուն</v>
      </c>
      <c r="K11" s="20" t="str">
        <f>VLOOKUP($A11,'համապետական I մաս'!$A$6:$J$145,10,FALSE)</f>
        <v>ՀՊՄՀ, Դոցենտ</v>
      </c>
    </row>
    <row r="12" spans="1:11" ht="27" x14ac:dyDescent="0.2">
      <c r="A12" s="22">
        <v>24</v>
      </c>
      <c r="B12" s="7"/>
      <c r="C12" s="20" t="str">
        <f>VLOOKUP($A12,'համապետական I մաս'!$A$6:$J$145,2,FALSE)</f>
        <v>Մեսրոպյան</v>
      </c>
      <c r="D12" s="20" t="str">
        <f>VLOOKUP($A12,'համապետական I մաս'!$A$6:$J$145,3,FALSE)</f>
        <v>Անահիտ</v>
      </c>
      <c r="E12" s="20" t="str">
        <f>VLOOKUP($A12,'համապետական I մաս'!$A$6:$J$145,4,FALSE)</f>
        <v>Խաչիկի</v>
      </c>
      <c r="F12" s="20" t="str">
        <f>VLOOKUP($A12,'համապետական I մաս'!$A$6:$J$145,5,FALSE)</f>
        <v>01.07.1951</v>
      </c>
      <c r="G12" s="20" t="str">
        <f>VLOOKUP($A12,'համապետական I մաս'!$A$6:$J$145,6,FALSE)</f>
        <v>իգ.</v>
      </c>
      <c r="H12" s="20" t="str">
        <f>VLOOKUP($A12,'համապետական I մաս'!$A$6:$J$145,7,FALSE)</f>
        <v>Հայ Ազգային Կոնգրես</v>
      </c>
      <c r="I12" s="20" t="str">
        <f>VLOOKUP($A12,'համապետական I մաս'!$A$6:$J$145,8,FALSE)</f>
        <v>AM0335433</v>
      </c>
      <c r="J12" s="20" t="str">
        <f>VLOOKUP($A12,'համապետական I մաս'!$A$6:$J$145,9,FALSE)</f>
        <v>Ք. Երևան, Կասյան փ., 10շ, բն4</v>
      </c>
      <c r="K12" s="20" t="str">
        <f>VLOOKUP($A12,'համապետական I մաս'!$A$6:$J$145,10,FALSE)</f>
        <v>ԵՊՀ, դասախոս</v>
      </c>
    </row>
    <row r="13" spans="1:11" ht="27" x14ac:dyDescent="0.2">
      <c r="A13" s="22">
        <v>84</v>
      </c>
      <c r="B13" s="7"/>
      <c r="C13" s="20" t="str">
        <f>VLOOKUP($A13,'համապետական I մաս'!$A$6:$J$145,2,FALSE)</f>
        <v>Դալլաքյան</v>
      </c>
      <c r="D13" s="20" t="str">
        <f>VLOOKUP($A13,'համապետական I մաս'!$A$6:$J$145,3,FALSE)</f>
        <v>Լիա</v>
      </c>
      <c r="E13" s="20" t="str">
        <f>VLOOKUP($A13,'համապետական I մաս'!$A$6:$J$145,4,FALSE)</f>
        <v>Սպարտակի</v>
      </c>
      <c r="F13" s="20" t="str">
        <f>VLOOKUP($A13,'համապետական I մաս'!$A$6:$J$145,5,FALSE)</f>
        <v>29.08.1987</v>
      </c>
      <c r="G13" s="20" t="str">
        <f>VLOOKUP($A13,'համապետական I մաս'!$A$6:$J$145,6,FALSE)</f>
        <v>իգ.</v>
      </c>
      <c r="H13" s="20" t="str">
        <f>VLOOKUP($A13,'համապետական I մաս'!$A$6:$J$145,7,FALSE)</f>
        <v>Հայ Ազգային Կոնգրես</v>
      </c>
      <c r="I13" s="20" t="str">
        <f>VLOOKUP($A13,'համապետական I մաս'!$A$6:$J$145,8,FALSE)</f>
        <v>ID004755716</v>
      </c>
      <c r="J13" s="20" t="str">
        <f>VLOOKUP($A13,'համապետական I մաս'!$A$6:$J$145,9,FALSE)</f>
        <v>Ք. Երեւան, Վաղարշյան 14, բն 7</v>
      </c>
      <c r="K13" s="20" t="str">
        <f>VLOOKUP($A13,'համապետական I մաս'!$A$6:$J$145,10,FALSE)</f>
        <v>չի աշխատում</v>
      </c>
    </row>
    <row r="14" spans="1:11" ht="27" x14ac:dyDescent="0.2">
      <c r="A14" s="22">
        <v>115</v>
      </c>
      <c r="B14" s="7"/>
      <c r="C14" s="20" t="str">
        <f>VLOOKUP($A14,'համապետական I մաս'!$A$6:$J$145,2,FALSE)</f>
        <v>Կարապետյան</v>
      </c>
      <c r="D14" s="20" t="str">
        <f>VLOOKUP($A14,'համապետական I մաս'!$A$6:$J$145,3,FALSE)</f>
        <v>Անուշ</v>
      </c>
      <c r="E14" s="20" t="str">
        <f>VLOOKUP($A14,'համապետական I մաս'!$A$6:$J$145,4,FALSE)</f>
        <v>Լիպարիտի</v>
      </c>
      <c r="F14" s="20" t="str">
        <f>VLOOKUP($A14,'համապետական I մաս'!$A$6:$J$145,5,FALSE)</f>
        <v>09.02.1959</v>
      </c>
      <c r="G14" s="20" t="str">
        <f>VLOOKUP($A14,'համապետական I մաս'!$A$6:$J$145,6,FALSE)</f>
        <v>իգ.</v>
      </c>
      <c r="H14" s="20" t="str">
        <f>VLOOKUP($A14,'համապետական I մաս'!$A$6:$J$145,7,FALSE)</f>
        <v>Հայ Ազգային Կոնգրես</v>
      </c>
      <c r="I14" s="20" t="str">
        <f>VLOOKUP($A14,'համապետական I մաս'!$A$6:$J$145,8,FALSE)</f>
        <v>AM0425577</v>
      </c>
      <c r="J14" s="20" t="str">
        <f>VLOOKUP($A14,'համապետական I մաս'!$A$6:$J$145,9,FALSE)</f>
        <v>Ք. Երեւան, Կարապետյան փ. տուն 45</v>
      </c>
      <c r="K14" s="20" t="str">
        <f>VLOOKUP($A14,'համապետական I մաս'!$A$6:$J$145,10,FALSE)</f>
        <v>«Ռինոս» ՍՊԸ, վարսահարդար</v>
      </c>
    </row>
    <row r="15" spans="1:11" ht="27" x14ac:dyDescent="0.2">
      <c r="A15" s="22">
        <v>91</v>
      </c>
      <c r="B15" s="7"/>
      <c r="C15" s="20" t="str">
        <f>VLOOKUP($A15,'համապետական I մաս'!$A$6:$J$145,2,FALSE)</f>
        <v>Հովհաննիսյան</v>
      </c>
      <c r="D15" s="20" t="str">
        <f>VLOOKUP($A15,'համապետական I մաս'!$A$6:$J$145,3,FALSE)</f>
        <v>Արմեն</v>
      </c>
      <c r="E15" s="20" t="str">
        <f>VLOOKUP($A15,'համապետական I մաս'!$A$6:$J$145,4,FALSE)</f>
        <v>Վանիկի</v>
      </c>
      <c r="F15" s="20" t="str">
        <f>VLOOKUP($A15,'համապետական I մաս'!$A$6:$J$145,5,FALSE)</f>
        <v>08.08.1963</v>
      </c>
      <c r="G15" s="20" t="str">
        <f>VLOOKUP($A15,'համապետական I մաս'!$A$6:$J$145,6,FALSE)</f>
        <v>ար.</v>
      </c>
      <c r="H15" s="20" t="str">
        <f>VLOOKUP($A15,'համապետական I մաս'!$A$6:$J$145,7,FALSE)</f>
        <v>Հայ Ազգային Կոնգրես</v>
      </c>
      <c r="I15" s="20" t="str">
        <f>VLOOKUP($A15,'համապետական I մաս'!$A$6:$J$145,8,FALSE)</f>
        <v>AM0339167</v>
      </c>
      <c r="J15" s="20" t="str">
        <f>VLOOKUP($A15,'համապետական I մաս'!$A$6:$J$145,9,FALSE)</f>
        <v>Ք. Երեւան, Կոմիտասի պող, 7/1շ, 18 բն</v>
      </c>
      <c r="K15" s="20" t="str">
        <f>VLOOKUP($A15,'համապետական I մաս'!$A$6:$J$145,10,FALSE)</f>
        <v>ԵԹԿՊԻ, վարորդ</v>
      </c>
    </row>
    <row r="16" spans="1:11" ht="40.5" x14ac:dyDescent="0.2">
      <c r="A16" s="22">
        <v>52</v>
      </c>
      <c r="B16" s="7"/>
      <c r="C16" s="20" t="str">
        <f>VLOOKUP($A16,'համապետական I մաս'!$A$6:$J$145,2,FALSE)</f>
        <v>Ալեքսանյան</v>
      </c>
      <c r="D16" s="20" t="str">
        <f>VLOOKUP($A16,'համապետական I մաս'!$A$6:$J$145,3,FALSE)</f>
        <v>Ժասմենա</v>
      </c>
      <c r="E16" s="20" t="str">
        <f>VLOOKUP($A16,'համապետական I մաս'!$A$6:$J$145,4,FALSE)</f>
        <v>Սուրենի</v>
      </c>
      <c r="F16" s="20" t="str">
        <f>VLOOKUP($A16,'համապետական I մաս'!$A$6:$J$145,5,FALSE)</f>
        <v>05.10.1953</v>
      </c>
      <c r="G16" s="20" t="str">
        <f>VLOOKUP($A16,'համապետական I մաս'!$A$6:$J$145,6,FALSE)</f>
        <v>իգ.</v>
      </c>
      <c r="H16" s="20" t="str">
        <f>VLOOKUP($A16,'համապետական I մաս'!$A$6:$J$145,7,FALSE)</f>
        <v>Հայաստանի ժողովրդական կուսակցություն</v>
      </c>
      <c r="I16" s="20" t="str">
        <f>VLOOKUP($A16,'համապետական I մաս'!$A$6:$J$145,8,FALSE)</f>
        <v>AK0638849</v>
      </c>
      <c r="J16" s="20" t="str">
        <f>VLOOKUP($A16,'համապետական I մաս'!$A$6:$J$145,9,FALSE)</f>
        <v>Ք. Երեւան, Արամ Խաչատրյան 10/2 տուն</v>
      </c>
      <c r="K16" s="20" t="str">
        <f>VLOOKUP($A16,'համապետական I մաս'!$A$6:$J$145,10,FALSE)</f>
        <v>Ֆարմեքս ՍՊԸ, գլխավոր հաշվապահ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4" t="s">
        <v>21</v>
      </c>
      <c r="C1" s="44"/>
      <c r="D1" s="44"/>
      <c r="E1" s="44"/>
      <c r="F1" s="44"/>
      <c r="G1" s="44"/>
      <c r="H1" s="44"/>
      <c r="I1" s="44"/>
      <c r="J1" s="44"/>
    </row>
    <row r="2" spans="1:11" ht="21.75" customHeight="1" x14ac:dyDescent="0.2">
      <c r="B2" s="41" t="s">
        <v>23</v>
      </c>
      <c r="C2" s="41"/>
      <c r="D2" s="41"/>
      <c r="E2" s="41"/>
      <c r="F2" s="41"/>
      <c r="G2" s="41"/>
      <c r="H2" s="41"/>
      <c r="I2" s="41"/>
      <c r="J2" s="41"/>
    </row>
    <row r="3" spans="1:11" ht="24" customHeight="1" x14ac:dyDescent="0.2">
      <c r="B3" s="49" t="str">
        <f>'համապետական I մաս'!A3:A3</f>
        <v>Կոնգրես-ՀԺԿ կուակցությունների դաշինք</v>
      </c>
      <c r="C3" s="49"/>
      <c r="D3" s="49"/>
      <c r="E3" s="49"/>
      <c r="F3" s="49"/>
      <c r="G3" s="49"/>
      <c r="H3" s="49"/>
      <c r="I3" s="49"/>
      <c r="J3" s="49"/>
    </row>
    <row r="4" spans="1:11" ht="21.75" customHeight="1" x14ac:dyDescent="0.2">
      <c r="B4" s="43" t="s">
        <v>839</v>
      </c>
      <c r="C4" s="43"/>
      <c r="D4" s="43"/>
      <c r="E4" s="43"/>
      <c r="F4" s="43"/>
      <c r="G4" s="43"/>
      <c r="H4" s="43"/>
      <c r="I4" s="43"/>
      <c r="J4" s="43"/>
    </row>
    <row r="5" spans="1:11" ht="38.25" x14ac:dyDescent="0.2">
      <c r="A5" s="13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2">
        <v>47</v>
      </c>
      <c r="B6" s="7"/>
      <c r="C6" s="20" t="str">
        <f>VLOOKUP($A6,'համապետական I մաս'!$A$6:$J$145,2,FALSE)</f>
        <v>Անդրեասյան</v>
      </c>
      <c r="D6" s="20" t="str">
        <f>VLOOKUP($A6,'համապետական I մաս'!$A$6:$J$145,3,FALSE)</f>
        <v>Բագրատ</v>
      </c>
      <c r="E6" s="20" t="str">
        <f>VLOOKUP($A6,'համապետական I մաս'!$A$6:$J$145,4,FALSE)</f>
        <v>Գառնիկի</v>
      </c>
      <c r="F6" s="20" t="str">
        <f>VLOOKUP($A6,'համապետական I մաս'!$A$6:$J$145,5,FALSE)</f>
        <v>16.05.1958</v>
      </c>
      <c r="G6" s="20" t="str">
        <f>VLOOKUP($A6,'համապետական I մաս'!$A$6:$J$145,6,FALSE)</f>
        <v>ար.</v>
      </c>
      <c r="H6" s="20" t="str">
        <f>VLOOKUP($A6,'համապետական I մաս'!$A$6:$J$145,7,FALSE)</f>
        <v>Հայ Ազգային Կոնգրես</v>
      </c>
      <c r="I6" s="20" t="str">
        <f>VLOOKUP($A6,'համապետական I մաս'!$A$6:$J$145,8,FALSE)</f>
        <v>AM0405049</v>
      </c>
      <c r="J6" s="20" t="str">
        <f>VLOOKUP($A6,'համապետական I մաս'!$A$6:$J$145,9,FALSE)</f>
        <v>Ք. Երեւան, Միքայելյան փ, 78շ, բն 9</v>
      </c>
      <c r="K6" s="20" t="str">
        <f>VLOOKUP($A6,'համապետական I մաս'!$A$6:$J$145,10,FALSE)</f>
        <v>ՀՀ ԱԺ փորձագետ</v>
      </c>
    </row>
    <row r="7" spans="1:11" ht="27" x14ac:dyDescent="0.2">
      <c r="A7" s="22">
        <v>63</v>
      </c>
      <c r="B7" s="7"/>
      <c r="C7" s="20" t="str">
        <f>VLOOKUP($A7,'համապետական I մաս'!$A$6:$J$145,2,FALSE)</f>
        <v>Կարաբեկյան</v>
      </c>
      <c r="D7" s="20" t="str">
        <f>VLOOKUP($A7,'համապետական I մաս'!$A$6:$J$145,3,FALSE)</f>
        <v xml:space="preserve">Սամվել </v>
      </c>
      <c r="E7" s="20" t="str">
        <f>VLOOKUP($A7,'համապետական I մաս'!$A$6:$J$145,4,FALSE)</f>
        <v>Բորիսի</v>
      </c>
      <c r="F7" s="20" t="str">
        <f>VLOOKUP($A7,'համապետական I մաս'!$A$6:$J$145,5,FALSE)</f>
        <v>13.04.1958</v>
      </c>
      <c r="G7" s="20" t="str">
        <f>VLOOKUP($A7,'համապետական I մաս'!$A$6:$J$145,6,FALSE)</f>
        <v>ար.</v>
      </c>
      <c r="H7" s="20" t="str">
        <f>VLOOKUP($A7,'համապետական I մաս'!$A$6:$J$145,7,FALSE)</f>
        <v>Հայ Ազգային Կոնգրես</v>
      </c>
      <c r="I7" s="20" t="str">
        <f>VLOOKUP($A7,'համապետական I մաս'!$A$6:$J$145,8,FALSE)</f>
        <v>ID001512094</v>
      </c>
      <c r="J7" s="20" t="str">
        <f>VLOOKUP($A7,'համապետական I մաս'!$A$6:$J$145,9,FALSE)</f>
        <v>Ք. Երեւան, Տարոնցի 7/2, բն 13</v>
      </c>
      <c r="K7" s="20" t="str">
        <f>VLOOKUP($A7,'համապետական I մաս'!$A$6:$J$145,10,FALSE)</f>
        <v>ԵՊՀ, դոցենտ</v>
      </c>
    </row>
    <row r="8" spans="1:11" ht="27" x14ac:dyDescent="0.2">
      <c r="A8" s="22">
        <v>42</v>
      </c>
      <c r="B8" s="7"/>
      <c r="C8" s="20" t="str">
        <f>VLOOKUP($A8,'համապետական I մաս'!$A$6:$J$145,2,FALSE)</f>
        <v>Հովհաննիսյան</v>
      </c>
      <c r="D8" s="20" t="str">
        <f>VLOOKUP($A8,'համապետական I մաս'!$A$6:$J$145,3,FALSE)</f>
        <v>Վոլոդյա</v>
      </c>
      <c r="E8" s="20" t="str">
        <f>VLOOKUP($A8,'համապետական I մաս'!$A$6:$J$145,4,FALSE)</f>
        <v>Աղասինի</v>
      </c>
      <c r="F8" s="20" t="str">
        <f>VLOOKUP($A8,'համապետական I մաս'!$A$6:$J$145,5,FALSE)</f>
        <v>05.05.1954</v>
      </c>
      <c r="G8" s="20" t="str">
        <f>VLOOKUP($A8,'համապետական I մաս'!$A$6:$J$145,6,FALSE)</f>
        <v>ար.</v>
      </c>
      <c r="H8" s="20" t="str">
        <f>VLOOKUP($A8,'համապետական I մաս'!$A$6:$J$145,7,FALSE)</f>
        <v>Հայ Ազգային Կոնգրես</v>
      </c>
      <c r="I8" s="20" t="str">
        <f>VLOOKUP($A8,'համապետական I մաս'!$A$6:$J$145,8,FALSE)</f>
        <v>AH0344148</v>
      </c>
      <c r="J8" s="20" t="str">
        <f>VLOOKUP($A8,'համապետական I մաս'!$A$6:$J$145,9,FALSE)</f>
        <v>Ք. Երեւան, Նորք, 119տուն</v>
      </c>
      <c r="K8" s="20" t="str">
        <f>VLOOKUP($A8,'համապետական I մաս'!$A$6:$J$145,10,FALSE)</f>
        <v>Կլիմատ Կոնտրոլ ՍՊԸ, ավագ ինժեներ</v>
      </c>
    </row>
    <row r="9" spans="1:11" ht="40.5" x14ac:dyDescent="0.2">
      <c r="A9" s="22">
        <v>99</v>
      </c>
      <c r="B9" s="7"/>
      <c r="C9" s="20" t="str">
        <f>VLOOKUP($A9,'համապետական I մաս'!$A$6:$J$145,2,FALSE)</f>
        <v>Հակոբյան</v>
      </c>
      <c r="D9" s="20" t="str">
        <f>VLOOKUP($A9,'համապետական I մաս'!$A$6:$J$145,3,FALSE)</f>
        <v>Վարդան</v>
      </c>
      <c r="E9" s="20" t="str">
        <f>VLOOKUP($A9,'համապետական I մաս'!$A$6:$J$145,4,FALSE)</f>
        <v>Սամվելի</v>
      </c>
      <c r="F9" s="20" t="str">
        <f>VLOOKUP($A9,'համապետական I մաս'!$A$6:$J$145,5,FALSE)</f>
        <v>28.03.1952</v>
      </c>
      <c r="G9" s="20" t="str">
        <f>VLOOKUP($A9,'համապետական I մաս'!$A$6:$J$145,6,FALSE)</f>
        <v>ար.</v>
      </c>
      <c r="H9" s="20" t="str">
        <f>VLOOKUP($A9,'համապետական I մաս'!$A$6:$J$145,7,FALSE)</f>
        <v>Հայաստանի ժողովրդական կուսակցություն</v>
      </c>
      <c r="I9" s="20" t="str">
        <f>VLOOKUP($A9,'համապետական I մաս'!$A$6:$J$145,8,FALSE)</f>
        <v>AP0542184</v>
      </c>
      <c r="J9" s="20" t="str">
        <f>VLOOKUP($A9,'համապետական I մաս'!$A$6:$J$145,9,FALSE)</f>
        <v>Ք. Երեւան, Ֆրունզեի փող. 6/8շ, բն 22</v>
      </c>
      <c r="K9" s="20" t="str">
        <f>VLOOKUP($A9,'համապետական I մաս'!$A$6:$J$145,10,FALSE)</f>
        <v>Անհատ Ձեռներեց</v>
      </c>
    </row>
    <row r="10" spans="1:11" ht="40.5" x14ac:dyDescent="0.2">
      <c r="A10" s="22">
        <v>88</v>
      </c>
      <c r="B10" s="7"/>
      <c r="C10" s="20" t="str">
        <f>VLOOKUP($A10,'համապետական I մաս'!$A$6:$J$145,2,FALSE)</f>
        <v xml:space="preserve">Խոսրովյան </v>
      </c>
      <c r="D10" s="20" t="str">
        <f>VLOOKUP($A10,'համապետական I մաս'!$A$6:$J$145,3,FALSE)</f>
        <v>Քաղցրիկ</v>
      </c>
      <c r="E10" s="20" t="str">
        <f>VLOOKUP($A10,'համապետական I մաս'!$A$6:$J$145,4,FALSE)</f>
        <v>Իշխանի</v>
      </c>
      <c r="F10" s="20" t="str">
        <f>VLOOKUP($A10,'համապետական I մաս'!$A$6:$J$145,5,FALSE)</f>
        <v>10.04.1949</v>
      </c>
      <c r="G10" s="20" t="str">
        <f>VLOOKUP($A10,'համապետական I մաս'!$A$6:$J$145,6,FALSE)</f>
        <v>իգ.</v>
      </c>
      <c r="H10" s="20" t="str">
        <f>VLOOKUP($A10,'համապետական I մաս'!$A$6:$J$145,7,FALSE)</f>
        <v>Հայաստանի ժողովրդական կուսակցություն</v>
      </c>
      <c r="I10" s="20" t="str">
        <f>VLOOKUP($A10,'համապետական I մաս'!$A$6:$J$145,8,FALSE)</f>
        <v>AG0439726</v>
      </c>
      <c r="J10" s="20" t="str">
        <f>VLOOKUP($A10,'համապետական I մաս'!$A$6:$J$145,9,FALSE)</f>
        <v>ք. Երեւան, Եղ. Թադեւոսյան 12/6շ, 25 բն</v>
      </c>
      <c r="K10" s="20" t="str">
        <f>VLOOKUP($A10,'համապետական I մաս'!$A$6:$J$145,10,FALSE)</f>
        <v>չի աշխատում</v>
      </c>
    </row>
    <row r="11" spans="1:11" ht="40.5" x14ac:dyDescent="0.2">
      <c r="A11" s="22">
        <v>23</v>
      </c>
      <c r="B11" s="7"/>
      <c r="C11" s="20" t="str">
        <f>VLOOKUP($A11,'համապետական I մաս'!$A$6:$J$145,2,FALSE)</f>
        <v>Սարգսյան</v>
      </c>
      <c r="D11" s="20" t="str">
        <f>VLOOKUP($A11,'համապետական I մաս'!$A$6:$J$145,3,FALSE)</f>
        <v>Աշոտ</v>
      </c>
      <c r="E11" s="20" t="str">
        <f>VLOOKUP($A11,'համապետական I մաս'!$A$6:$J$145,4,FALSE)</f>
        <v>Բագրատի</v>
      </c>
      <c r="F11" s="20" t="str">
        <f>VLOOKUP($A11,'համապետական I մաս'!$A$6:$J$145,5,FALSE)</f>
        <v>16.01.1951</v>
      </c>
      <c r="G11" s="20" t="str">
        <f>VLOOKUP($A11,'համապետական I մաս'!$A$6:$J$145,6,FALSE)</f>
        <v>ար.</v>
      </c>
      <c r="H11" s="20" t="str">
        <f>VLOOKUP($A11,'համապետական I մաս'!$A$6:$J$145,7,FALSE)</f>
        <v>Հայ Ազգային Կոնգրես</v>
      </c>
      <c r="I11" s="20" t="str">
        <f>VLOOKUP($A11,'համապետական I մաս'!$A$6:$J$145,8,FALSE)</f>
        <v>AG0301972</v>
      </c>
      <c r="J11" s="20" t="str">
        <f>VLOOKUP($A11,'համապետական I մաս'!$A$6:$J$145,9,FALSE)</f>
        <v>Ք. Երևան, Բաբաջանյան 10շ,բն 33</v>
      </c>
      <c r="K11" s="20" t="str">
        <f>VLOOKUP($A11,'համապետական I մաս'!$A$6:$J$145,10,FALSE)</f>
        <v>Մատենադարանի ավագ գիտաշխատող,պատմ. Գիտ. Թեկնածու</v>
      </c>
    </row>
    <row r="12" spans="1:11" ht="27" x14ac:dyDescent="0.2">
      <c r="A12" s="22">
        <v>13</v>
      </c>
      <c r="B12" s="7"/>
      <c r="C12" s="20" t="str">
        <f>VLOOKUP($A12,'համապետական I մաս'!$A$6:$J$145,2,FALSE)</f>
        <v>Հակոբյան</v>
      </c>
      <c r="D12" s="20" t="str">
        <f>VLOOKUP($A12,'համապետական I մաս'!$A$6:$J$145,3,FALSE)</f>
        <v>Հակոբ</v>
      </c>
      <c r="E12" s="20" t="str">
        <f>VLOOKUP($A12,'համապետական I մաս'!$A$6:$J$145,4,FALSE)</f>
        <v>Վարդանեսի</v>
      </c>
      <c r="F12" s="20" t="str">
        <f>VLOOKUP($A12,'համապետական I մաս'!$A$6:$J$145,5,FALSE)</f>
        <v>13.03.1957</v>
      </c>
      <c r="G12" s="20" t="str">
        <f>VLOOKUP($A12,'համապետական I մաս'!$A$6:$J$145,6,FALSE)</f>
        <v>ար.</v>
      </c>
      <c r="H12" s="20" t="str">
        <f>VLOOKUP($A12,'համապետական I մաս'!$A$6:$J$145,7,FALSE)</f>
        <v>Հայ Ազգային Կոնգրես</v>
      </c>
      <c r="I12" s="20" t="str">
        <f>VLOOKUP($A12,'համապետական I մաս'!$A$6:$J$145,8,FALSE)</f>
        <v>AK0542614</v>
      </c>
      <c r="J12" s="20" t="str">
        <f>VLOOKUP($A12,'համապետական I մաս'!$A$6:$J$145,9,FALSE)</f>
        <v>Ք. Երեւան, Ոսկանյան փ, տուն 105</v>
      </c>
      <c r="K12" s="20" t="str">
        <f>VLOOKUP($A12,'համապետական I մաս'!$A$6:$J$145,10,FALSE)</f>
        <v>չի աշխատում</v>
      </c>
    </row>
    <row r="13" spans="1:11" ht="27" x14ac:dyDescent="0.2">
      <c r="A13" s="22">
        <v>27</v>
      </c>
      <c r="B13" s="7"/>
      <c r="C13" s="20" t="str">
        <f>VLOOKUP($A13,'համապետական I մաս'!$A$6:$J$145,2,FALSE)</f>
        <v xml:space="preserve">Բանուչյան </v>
      </c>
      <c r="D13" s="20" t="str">
        <f>VLOOKUP($A13,'համապետական I մաս'!$A$6:$J$145,3,FALSE)</f>
        <v>Արշակ</v>
      </c>
      <c r="E13" s="20" t="str">
        <f>VLOOKUP($A13,'համապետական I մաս'!$A$6:$J$145,4,FALSE)</f>
        <v>Ռուբիկի</v>
      </c>
      <c r="F13" s="20" t="str">
        <f>VLOOKUP($A13,'համապետական I մաս'!$A$6:$J$145,5,FALSE)</f>
        <v>24.12.1966</v>
      </c>
      <c r="G13" s="20" t="str">
        <f>VLOOKUP($A13,'համապետական I մաս'!$A$6:$J$145,6,FALSE)</f>
        <v>ար.</v>
      </c>
      <c r="H13" s="20" t="str">
        <f>VLOOKUP($A13,'համապետական I մաս'!$A$6:$J$145,7,FALSE)</f>
        <v>Հայ Ազգային Կոնգրես</v>
      </c>
      <c r="I13" s="20" t="str">
        <f>VLOOKUP($A13,'համապետական I մաս'!$A$6:$J$145,8,FALSE)</f>
        <v>BA2096332</v>
      </c>
      <c r="J13" s="20" t="str">
        <f>VLOOKUP($A13,'համապետական I մաս'!$A$6:$J$145,9,FALSE)</f>
        <v>Ք. Երեւան, Ֆրունզեի 4/1, բն 18</v>
      </c>
      <c r="K13" s="20" t="str">
        <f>VLOOKUP($A13,'համապետական I մաս'!$A$6:$J$145,10,FALSE)</f>
        <v>ՀՀ ԱԺ պատգամավորի օգնական</v>
      </c>
    </row>
    <row r="14" spans="1:11" ht="40.5" x14ac:dyDescent="0.2">
      <c r="A14" s="22">
        <v>110</v>
      </c>
      <c r="B14" s="7"/>
      <c r="C14" s="20" t="str">
        <f>VLOOKUP($A14,'համապետական I մաս'!$A$6:$J$145,2,FALSE)</f>
        <v>Բլեյան</v>
      </c>
      <c r="D14" s="20" t="str">
        <f>VLOOKUP($A14,'համապետական I մաս'!$A$6:$J$145,3,FALSE)</f>
        <v>Հայկ</v>
      </c>
      <c r="E14" s="20" t="str">
        <f>VLOOKUP($A14,'համապետական I մաս'!$A$6:$J$145,4,FALSE)</f>
        <v>Բալաբեկի</v>
      </c>
      <c r="F14" s="20" t="str">
        <f>VLOOKUP($A14,'համապետական I մաս'!$A$6:$J$145,5,FALSE)</f>
        <v>03.01.1947</v>
      </c>
      <c r="G14" s="20" t="str">
        <f>VLOOKUP($A14,'համապետական I մաս'!$A$6:$J$145,6,FALSE)</f>
        <v>ար.</v>
      </c>
      <c r="H14" s="20" t="str">
        <f>VLOOKUP($A14,'համապետական I մաս'!$A$6:$J$145,7,FALSE)</f>
        <v>Հայ Ազգային Կոնգրես</v>
      </c>
      <c r="I14" s="20" t="str">
        <f>VLOOKUP($A14,'համապետական I մաս'!$A$6:$J$145,8,FALSE)</f>
        <v>AM0836155</v>
      </c>
      <c r="J14" s="20" t="str">
        <f>VLOOKUP($A14,'համապետական I մաս'!$A$6:$J$145,9,FALSE)</f>
        <v>Ք. Երեւան, Բագրատունյաց փ. շ. 11ա, բն 16</v>
      </c>
      <c r="K14" s="20" t="str">
        <f>VLOOKUP($A14,'համապետական I մաս'!$A$6:$J$145,10,FALSE)</f>
        <v>չի աշխատում</v>
      </c>
    </row>
    <row r="15" spans="1:11" ht="27" x14ac:dyDescent="0.2">
      <c r="A15" s="22">
        <v>129</v>
      </c>
      <c r="B15" s="7"/>
      <c r="C15" s="20" t="str">
        <f>VLOOKUP($A15,'համապետական I մաս'!$A$6:$J$145,2,FALSE)</f>
        <v>Աղեկյան</v>
      </c>
      <c r="D15" s="20" t="str">
        <f>VLOOKUP($A15,'համապետական I մաս'!$A$6:$J$145,3,FALSE)</f>
        <v>Աստղիկ</v>
      </c>
      <c r="E15" s="20" t="str">
        <f>VLOOKUP($A15,'համապետական I մաս'!$A$6:$J$145,4,FALSE)</f>
        <v>Լենդրուշի</v>
      </c>
      <c r="F15" s="20" t="str">
        <f>VLOOKUP($A15,'համապետական I մաս'!$A$6:$J$145,5,FALSE)</f>
        <v>16.01.1968</v>
      </c>
      <c r="G15" s="20" t="str">
        <f>VLOOKUP($A15,'համապետական I մաս'!$A$6:$J$145,6,FALSE)</f>
        <v>իգ.</v>
      </c>
      <c r="H15" s="20" t="str">
        <f>VLOOKUP($A15,'համապետական I մաս'!$A$6:$J$145,7,FALSE)</f>
        <v>Հայ Ազգային Կոնգրես</v>
      </c>
      <c r="I15" s="20" t="str">
        <f>VLOOKUP($A15,'համապետական I մաս'!$A$6:$J$145,8,FALSE)</f>
        <v>AM0247662</v>
      </c>
      <c r="J15" s="20" t="str">
        <f>VLOOKUP($A15,'համապետական I մաս'!$A$6:$J$145,9,FALSE)</f>
        <v>Ք. Երեւան Վ. Շենգավիթ փ. 10 շենք 2 բն44</v>
      </c>
      <c r="K15" s="20" t="str">
        <f>VLOOKUP($A15,'համապետական I մաս'!$A$6:$J$145,10,FALSE)</f>
        <v>չի աշխատում</v>
      </c>
    </row>
    <row r="16" spans="1:11" ht="27" x14ac:dyDescent="0.2">
      <c r="A16" s="22">
        <v>136</v>
      </c>
      <c r="B16" s="7"/>
      <c r="C16" s="20" t="str">
        <f>VLOOKUP($A16,'համապետական I մաս'!$A$6:$J$145,2,FALSE)</f>
        <v>Պետրոսյան</v>
      </c>
      <c r="D16" s="20" t="str">
        <f>VLOOKUP($A16,'համապետական I մաս'!$A$6:$J$145,3,FALSE)</f>
        <v>Լարիսա</v>
      </c>
      <c r="E16" s="20" t="str">
        <f>VLOOKUP($A16,'համապետական I մաս'!$A$6:$J$145,4,FALSE)</f>
        <v>Միշայի</v>
      </c>
      <c r="F16" s="20" t="str">
        <f>VLOOKUP($A16,'համապետական I մաս'!$A$6:$J$145,5,FALSE)</f>
        <v>06.06.1961</v>
      </c>
      <c r="G16" s="20" t="str">
        <f>VLOOKUP($A16,'համապետական I մաս'!$A$6:$J$145,6,FALSE)</f>
        <v>իգ.</v>
      </c>
      <c r="H16" s="20" t="str">
        <f>VLOOKUP($A16,'համապետական I մաս'!$A$6:$J$145,7,FALSE)</f>
        <v>Հայ Ազգային Կոնգրես</v>
      </c>
      <c r="I16" s="20" t="str">
        <f>VLOOKUP($A16,'համապետական I մաս'!$A$6:$J$145,8,FALSE)</f>
        <v>ID000720284</v>
      </c>
      <c r="J16" s="20" t="str">
        <f>VLOOKUP($A16,'համապետական I մաս'!$A$6:$J$145,9,FALSE)</f>
        <v>Ք. Երեւան, Շարուրի փ, 29շ, բն 15</v>
      </c>
      <c r="K16" s="20" t="str">
        <f>VLOOKUP($A16,'համապետական I մաս'!$A$6:$J$145,10,FALSE)</f>
        <v>Երեւանի թիվ 161 դպրոց, ուսուցչուհի</v>
      </c>
    </row>
    <row r="17" spans="1:11" ht="40.5" x14ac:dyDescent="0.2">
      <c r="A17" s="22">
        <v>64</v>
      </c>
      <c r="B17" s="7"/>
      <c r="C17" s="20" t="str">
        <f>VLOOKUP($A17,'համապետական I մաս'!$A$6:$J$145,2,FALSE)</f>
        <v>Դավթյան</v>
      </c>
      <c r="D17" s="20" t="str">
        <f>VLOOKUP($A17,'համապետական I մաս'!$A$6:$J$145,3,FALSE)</f>
        <v>Էմմա</v>
      </c>
      <c r="E17" s="20" t="str">
        <f>VLOOKUP($A17,'համապետական I մաս'!$A$6:$J$145,4,FALSE)</f>
        <v>Հակոբի</v>
      </c>
      <c r="F17" s="20" t="str">
        <f>VLOOKUP($A17,'համապետական I մաս'!$A$6:$J$145,5,FALSE)</f>
        <v>20.08.1957</v>
      </c>
      <c r="G17" s="20" t="str">
        <f>VLOOKUP($A17,'համապետական I մաս'!$A$6:$J$145,6,FALSE)</f>
        <v>իգ.</v>
      </c>
      <c r="H17" s="20" t="str">
        <f>VLOOKUP($A17,'համապետական I մաս'!$A$6:$J$145,7,FALSE)</f>
        <v>Հայաստանի ժողովրդական կուսակցություն</v>
      </c>
      <c r="I17" s="20" t="str">
        <f>VLOOKUP($A17,'համապետական I մաս'!$A$6:$J$145,8,FALSE)</f>
        <v>AM0344852</v>
      </c>
      <c r="J17" s="20" t="str">
        <f>VLOOKUP($A17,'համապետական I մաս'!$A$6:$J$145,9,FALSE)</f>
        <v>Ք. Երեւան, Ս. Տարոնցի փ, 7շ, բն 35</v>
      </c>
      <c r="K17" s="20" t="str">
        <f>VLOOKUP($A17,'համապետական I մաս'!$A$6:$J$145,10,FALSE)</f>
        <v>ՀՀ փաստաբանների պալատ, փաստաբան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4" t="s">
        <v>21</v>
      </c>
      <c r="C1" s="44"/>
      <c r="D1" s="44"/>
      <c r="E1" s="44"/>
      <c r="F1" s="44"/>
      <c r="G1" s="44"/>
      <c r="H1" s="44"/>
      <c r="I1" s="44"/>
      <c r="J1" s="44"/>
    </row>
    <row r="2" spans="1:11" ht="21.75" customHeight="1" x14ac:dyDescent="0.2">
      <c r="B2" s="41" t="s">
        <v>24</v>
      </c>
      <c r="C2" s="41"/>
      <c r="D2" s="41"/>
      <c r="E2" s="41"/>
      <c r="F2" s="41"/>
      <c r="G2" s="41"/>
      <c r="H2" s="41"/>
      <c r="I2" s="41"/>
      <c r="J2" s="41"/>
    </row>
    <row r="3" spans="1:11" ht="24" customHeight="1" x14ac:dyDescent="0.2">
      <c r="B3" s="49" t="str">
        <f>'համապետական I մաս'!A3:A3</f>
        <v>Կոնգրես-ՀԺԿ կուակցությունների դաշինք</v>
      </c>
      <c r="C3" s="49"/>
      <c r="D3" s="49"/>
      <c r="E3" s="49"/>
      <c r="F3" s="49"/>
      <c r="G3" s="49"/>
      <c r="H3" s="49"/>
      <c r="I3" s="49"/>
      <c r="J3" s="49"/>
    </row>
    <row r="4" spans="1:11" ht="21.75" customHeight="1" x14ac:dyDescent="0.2">
      <c r="B4" s="43" t="s">
        <v>839</v>
      </c>
      <c r="C4" s="43"/>
      <c r="D4" s="43"/>
      <c r="E4" s="43"/>
      <c r="F4" s="43"/>
      <c r="G4" s="43"/>
      <c r="H4" s="43"/>
      <c r="I4" s="43"/>
      <c r="J4" s="43"/>
    </row>
    <row r="5" spans="1:11" ht="38.25" x14ac:dyDescent="0.2">
      <c r="A5" s="13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2">
        <v>3</v>
      </c>
      <c r="B6" s="7"/>
      <c r="C6" s="20" t="str">
        <f>VLOOKUP($A6,'համապետական I մաս'!$A$6:$J$145,2,FALSE)</f>
        <v>Զուրաբյան</v>
      </c>
      <c r="D6" s="20" t="str">
        <f>VLOOKUP($A6,'համապետական I մաս'!$A$6:$J$145,3,FALSE)</f>
        <v>Լեւոն</v>
      </c>
      <c r="E6" s="20" t="str">
        <f>VLOOKUP($A6,'համապետական I մաս'!$A$6:$J$145,4,FALSE)</f>
        <v>Արամի</v>
      </c>
      <c r="F6" s="20" t="str">
        <f>VLOOKUP($A6,'համապետական I մաս'!$A$6:$J$145,5,FALSE)</f>
        <v>09.03.1964</v>
      </c>
      <c r="G6" s="20" t="str">
        <f>VLOOKUP($A6,'համապետական I մաս'!$A$6:$J$145,6,FALSE)</f>
        <v>ար.</v>
      </c>
      <c r="H6" s="20" t="str">
        <f>VLOOKUP($A6,'համապետական I մաս'!$A$6:$J$145,7,FALSE)</f>
        <v>Հայ Ազգային Կոնգրես</v>
      </c>
      <c r="I6" s="20" t="str">
        <f>VLOOKUP($A6,'համապետական I մաս'!$A$6:$J$145,8,FALSE)</f>
        <v>ID006659650</v>
      </c>
      <c r="J6" s="20" t="str">
        <f>VLOOKUP($A6,'համապետական I մաս'!$A$6:$J$145,9,FALSE)</f>
        <v>Ք. Երեւան, Սպանդարյան 3, բն 3</v>
      </c>
      <c r="K6" s="20" t="str">
        <f>VLOOKUP($A6,'համապետական I մաս'!$A$6:$J$145,10,FALSE)</f>
        <v>ՀՀ ԱԺ պատգամավոր</v>
      </c>
    </row>
    <row r="7" spans="1:11" ht="27" x14ac:dyDescent="0.2">
      <c r="A7" s="22">
        <v>43</v>
      </c>
      <c r="B7" s="7"/>
      <c r="C7" s="20" t="str">
        <f>VLOOKUP($A7,'համապետական I մաս'!$A$6:$J$145,2,FALSE)</f>
        <v>Ներսիսյան</v>
      </c>
      <c r="D7" s="20" t="str">
        <f>VLOOKUP($A7,'համապետական I մաս'!$A$6:$J$145,3,FALSE)</f>
        <v>Ալբերտ</v>
      </c>
      <c r="E7" s="20" t="str">
        <f>VLOOKUP($A7,'համապետական I մաս'!$A$6:$J$145,4,FALSE)</f>
        <v>Բաբկենի</v>
      </c>
      <c r="F7" s="20" t="str">
        <f>VLOOKUP($A7,'համապետական I մաս'!$A$6:$J$145,5,FALSE)</f>
        <v>07.01.1981</v>
      </c>
      <c r="G7" s="20" t="str">
        <f>VLOOKUP($A7,'համապետական I մաս'!$A$6:$J$145,6,FALSE)</f>
        <v>ար.</v>
      </c>
      <c r="H7" s="20" t="str">
        <f>VLOOKUP($A7,'համապետական I մաս'!$A$6:$J$145,7,FALSE)</f>
        <v>Հայ Ազգային Կոնգրես</v>
      </c>
      <c r="I7" s="20" t="str">
        <f>VLOOKUP($A7,'համապետական I մաս'!$A$6:$J$145,8,FALSE)</f>
        <v>AH0657449</v>
      </c>
      <c r="J7" s="20" t="str">
        <f>VLOOKUP($A7,'համապետական I մաս'!$A$6:$J$145,9,FALSE)</f>
        <v>Ք. Երեւան, Կիեւյան 18, բն 17</v>
      </c>
      <c r="K7" s="20" t="str">
        <f>VLOOKUP($A7,'համապետական I մաս'!$A$6:$J$145,10,FALSE)</f>
        <v>չի աշխատում</v>
      </c>
    </row>
    <row r="8" spans="1:11" ht="13.5" x14ac:dyDescent="0.2">
      <c r="A8" s="22">
        <v>101</v>
      </c>
      <c r="B8" s="7"/>
      <c r="C8" s="20" t="str">
        <f>VLOOKUP($A8,'համապետական I մաս'!$A$6:$J$145,2,FALSE)</f>
        <v>Գասպարյան</v>
      </c>
      <c r="D8" s="20" t="str">
        <f>VLOOKUP($A8,'համապետական I մաս'!$A$6:$J$145,3,FALSE)</f>
        <v>Սերոբ</v>
      </c>
      <c r="E8" s="20" t="str">
        <f>VLOOKUP($A8,'համապետական I մաս'!$A$6:$J$145,4,FALSE)</f>
        <v>Սաշայի</v>
      </c>
      <c r="F8" s="20" t="str">
        <f>VLOOKUP($A8,'համապետական I մաս'!$A$6:$J$145,5,FALSE)</f>
        <v>02.03.1970</v>
      </c>
      <c r="G8" s="20" t="str">
        <f>VLOOKUP($A8,'համապետական I մաս'!$A$6:$J$145,6,FALSE)</f>
        <v>ար.</v>
      </c>
      <c r="H8" s="20" t="str">
        <f>VLOOKUP($A8,'համապետական I մաս'!$A$6:$J$145,7,FALSE)</f>
        <v>Հայ Ազգային Կոնգրես</v>
      </c>
      <c r="I8" s="20" t="str">
        <f>VLOOKUP($A8,'համապետական I մաս'!$A$6:$J$145,8,FALSE)</f>
        <v>AP0593183</v>
      </c>
      <c r="J8" s="20" t="str">
        <f>VLOOKUP($A8,'համապետական I մաս'!$A$6:$J$145,9,FALSE)</f>
        <v>Ք. Երեւան, Կոնդի փ.տ.97</v>
      </c>
      <c r="K8" s="20" t="str">
        <f>VLOOKUP($A8,'համապետական I մաս'!$A$6:$J$145,10,FALSE)</f>
        <v>չի աշխատում</v>
      </c>
    </row>
    <row r="9" spans="1:11" ht="40.5" x14ac:dyDescent="0.2">
      <c r="A9" s="22">
        <v>73</v>
      </c>
      <c r="B9" s="7"/>
      <c r="C9" s="20" t="str">
        <f>VLOOKUP($A9,'համապետական I մաս'!$A$6:$J$145,2,FALSE)</f>
        <v>Գյամջյան</v>
      </c>
      <c r="D9" s="20" t="str">
        <f>VLOOKUP($A9,'համապետական I մաս'!$A$6:$J$145,3,FALSE)</f>
        <v>Հարություն</v>
      </c>
      <c r="E9" s="20" t="str">
        <f>VLOOKUP($A9,'համապետական I մաս'!$A$6:$J$145,4,FALSE)</f>
        <v>Կարապետի</v>
      </c>
      <c r="F9" s="20" t="str">
        <f>VLOOKUP($A9,'համապետական I մաս'!$A$6:$J$145,5,FALSE)</f>
        <v>06.04.1969</v>
      </c>
      <c r="G9" s="20" t="str">
        <f>VLOOKUP($A9,'համապետական I մաս'!$A$6:$J$145,6,FALSE)</f>
        <v>ար.</v>
      </c>
      <c r="H9" s="20" t="str">
        <f>VLOOKUP($A9,'համապետական I մաս'!$A$6:$J$145,7,FALSE)</f>
        <v>Հայ Ազգային Կոնգրես</v>
      </c>
      <c r="I9" s="20" t="str">
        <f>VLOOKUP($A9,'համապետական I մաս'!$A$6:$J$145,8,FALSE)</f>
        <v>AM0907276</v>
      </c>
      <c r="J9" s="20" t="str">
        <f>VLOOKUP($A9,'համապետական I մաս'!$A$6:$J$145,9,FALSE)</f>
        <v>Ք. Երեւան, Հանրապետության փող, 71շ, բն 36</v>
      </c>
      <c r="K9" s="20" t="str">
        <f>VLOOKUP($A9,'համապետական I մաս'!$A$6:$J$145,10,FALSE)</f>
        <v>չի աշխատում</v>
      </c>
    </row>
    <row r="10" spans="1:11" ht="27" x14ac:dyDescent="0.2">
      <c r="A10" s="22">
        <v>105</v>
      </c>
      <c r="B10" s="7"/>
      <c r="C10" s="20" t="str">
        <f>VLOOKUP($A10,'համապետական I մաս'!$A$6:$J$145,2,FALSE)</f>
        <v>Հարությունյան</v>
      </c>
      <c r="D10" s="20" t="str">
        <f>VLOOKUP($A10,'համապետական I մաս'!$A$6:$J$145,3,FALSE)</f>
        <v>Դավիթ</v>
      </c>
      <c r="E10" s="20" t="str">
        <f>VLOOKUP($A10,'համապետական I մաս'!$A$6:$J$145,4,FALSE)</f>
        <v>Խաչիկի</v>
      </c>
      <c r="F10" s="20" t="str">
        <f>VLOOKUP($A10,'համապետական I մաս'!$A$6:$J$145,5,FALSE)</f>
        <v>22.09.1991</v>
      </c>
      <c r="G10" s="20" t="str">
        <f>VLOOKUP($A10,'համապետական I մաս'!$A$6:$J$145,6,FALSE)</f>
        <v>ար.</v>
      </c>
      <c r="H10" s="20" t="str">
        <f>VLOOKUP($A10,'համապետական I մաս'!$A$6:$J$145,7,FALSE)</f>
        <v>Հայ Ազգային Կոնգրես</v>
      </c>
      <c r="I10" s="20" t="str">
        <f>VLOOKUP($A10,'համապետական I մաս'!$A$6:$J$145,8,FALSE)</f>
        <v>ID003979226</v>
      </c>
      <c r="J10" s="20" t="str">
        <f>VLOOKUP($A10,'համապետական I մաս'!$A$6:$J$145,9,FALSE)</f>
        <v>Ք. Երեւան, Կորյունի 7/1, բն 34</v>
      </c>
      <c r="K10" s="20" t="str">
        <f>VLOOKUP($A10,'համապետական I մաս'!$A$6:$J$145,10,FALSE)</f>
        <v>չի աշխատում</v>
      </c>
    </row>
    <row r="11" spans="1:11" ht="27" x14ac:dyDescent="0.2">
      <c r="A11" s="22">
        <v>22</v>
      </c>
      <c r="B11" s="7"/>
      <c r="C11" s="20" t="str">
        <f>VLOOKUP($A11,'համապետական I մաս'!$A$6:$J$145,2,FALSE)</f>
        <v>Գեւորգյան</v>
      </c>
      <c r="D11" s="20" t="str">
        <f>VLOOKUP($A11,'համապետական I մաս'!$A$6:$J$145,3,FALSE)</f>
        <v>Արեգ</v>
      </c>
      <c r="E11" s="20" t="str">
        <f>VLOOKUP($A11,'համապետական I մաս'!$A$6:$J$145,4,FALSE)</f>
        <v>Ռուբենի</v>
      </c>
      <c r="F11" s="20" t="str">
        <f>VLOOKUP($A11,'համապետական I մաս'!$A$6:$J$145,5,FALSE)</f>
        <v>28.07.1987</v>
      </c>
      <c r="G11" s="20" t="str">
        <f>VLOOKUP($A11,'համապետական I մաս'!$A$6:$J$145,6,FALSE)</f>
        <v>ար.</v>
      </c>
      <c r="H11" s="20" t="str">
        <f>VLOOKUP($A11,'համապետական I մաս'!$A$6:$J$145,7,FALSE)</f>
        <v>Հայ Ազգային Կոնգրես</v>
      </c>
      <c r="I11" s="20" t="str">
        <f>VLOOKUP($A11,'համապետական I մաս'!$A$6:$J$145,8,FALSE)</f>
        <v>ID001708304</v>
      </c>
      <c r="J11" s="20" t="str">
        <f>VLOOKUP($A11,'համապետական I մաս'!$A$6:$J$145,9,FALSE)</f>
        <v>Ք. Երեւան, Արզումանյան 16/2, բն 22</v>
      </c>
      <c r="K11" s="20" t="str">
        <f>VLOOKUP($A11,'համապետական I մաս'!$A$6:$J$145,10,FALSE)</f>
        <v>չի աշխատում</v>
      </c>
    </row>
    <row r="12" spans="1:11" ht="27" x14ac:dyDescent="0.2">
      <c r="A12" s="22">
        <v>20</v>
      </c>
      <c r="B12" s="7"/>
      <c r="C12" s="20" t="str">
        <f>VLOOKUP($A12,'համապետական I մաս'!$A$6:$J$145,2,FALSE)</f>
        <v>Յորդեկյան</v>
      </c>
      <c r="D12" s="20" t="str">
        <f>VLOOKUP($A12,'համապետական I մաս'!$A$6:$J$145,3,FALSE)</f>
        <v>Սոֆյա</v>
      </c>
      <c r="E12" s="20" t="str">
        <f>VLOOKUP($A12,'համապետական I մաս'!$A$6:$J$145,4,FALSE)</f>
        <v>Արամայիսի</v>
      </c>
      <c r="F12" s="20" t="str">
        <f>VLOOKUP($A12,'համապետական I մաս'!$A$6:$J$145,5,FALSE)</f>
        <v>05.03.1968</v>
      </c>
      <c r="G12" s="20" t="str">
        <f>VLOOKUP($A12,'համապետական I մաս'!$A$6:$J$145,6,FALSE)</f>
        <v>իգ.</v>
      </c>
      <c r="H12" s="20" t="str">
        <f>VLOOKUP($A12,'համապետական I մաս'!$A$6:$J$145,7,FALSE)</f>
        <v>Հայ Ազգային Կոնգրես</v>
      </c>
      <c r="I12" s="20" t="str">
        <f>VLOOKUP($A12,'համապետական I մաս'!$A$6:$J$145,8,FALSE)</f>
        <v>AM0685587</v>
      </c>
      <c r="J12" s="20" t="str">
        <f>VLOOKUP($A12,'համապետական I մաս'!$A$6:$J$145,9,FALSE)</f>
        <v>Ք. Երեւան, Արգիշտիի փ, 17շ, բն 31</v>
      </c>
      <c r="K12" s="20" t="str">
        <f>VLOOKUP($A12,'համապետական I մաս'!$A$6:$J$145,10,FALSE)</f>
        <v>չի աշխատում</v>
      </c>
    </row>
    <row r="13" spans="1:11" ht="27" x14ac:dyDescent="0.2">
      <c r="A13" s="22">
        <v>40</v>
      </c>
      <c r="B13" s="7"/>
      <c r="C13" s="20" t="str">
        <f>VLOOKUP($A13,'համապետական I մաս'!$A$6:$J$145,2,FALSE)</f>
        <v xml:space="preserve">Կետիկյան </v>
      </c>
      <c r="D13" s="20" t="str">
        <f>VLOOKUP($A13,'համապետական I մաս'!$A$6:$J$145,3,FALSE)</f>
        <v>Արմինե</v>
      </c>
      <c r="E13" s="20" t="str">
        <f>VLOOKUP($A13,'համապետական I մաս'!$A$6:$J$145,4,FALSE)</f>
        <v>Ժիրայրի</v>
      </c>
      <c r="F13" s="20" t="str">
        <f>VLOOKUP($A13,'համապետական I մաս'!$A$6:$J$145,5,FALSE)</f>
        <v>11.07.1958</v>
      </c>
      <c r="G13" s="20" t="str">
        <f>VLOOKUP($A13,'համապետական I մաս'!$A$6:$J$145,6,FALSE)</f>
        <v>իգ.</v>
      </c>
      <c r="H13" s="20" t="str">
        <f>VLOOKUP($A13,'համապետական I մաս'!$A$6:$J$145,7,FALSE)</f>
        <v>Հայ Ազգային Կոնգրես</v>
      </c>
      <c r="I13" s="20" t="str">
        <f>VLOOKUP($A13,'համապետական I մաս'!$A$6:$J$145,8,FALSE)</f>
        <v>AM0530448</v>
      </c>
      <c r="J13" s="20" t="str">
        <f>VLOOKUP($A13,'համապետական I մաս'!$A$6:$J$145,9,FALSE)</f>
        <v>Ք.Երևան,Զավարյան փ., տուն 86</v>
      </c>
      <c r="K13" s="20" t="str">
        <f>VLOOKUP($A13,'համապետական I մաս'!$A$6:$J$145,10,FALSE)</f>
        <v>չի աշխատում</v>
      </c>
    </row>
    <row r="14" spans="1:11" ht="40.5" x14ac:dyDescent="0.2">
      <c r="A14" s="22">
        <v>12</v>
      </c>
      <c r="B14" s="7"/>
      <c r="C14" s="20" t="str">
        <f>VLOOKUP($A14,'համապետական I մաս'!$A$6:$J$145,2,FALSE)</f>
        <v>Չալաբյան</v>
      </c>
      <c r="D14" s="20" t="str">
        <f>VLOOKUP($A14,'համապետական I մաս'!$A$6:$J$145,3,FALSE)</f>
        <v>Լուսինե</v>
      </c>
      <c r="E14" s="20" t="str">
        <f>VLOOKUP($A14,'համապետական I մաս'!$A$6:$J$145,4,FALSE)</f>
        <v>Լյովայի</v>
      </c>
      <c r="F14" s="20" t="str">
        <f>VLOOKUP($A14,'համապետական I մաս'!$A$6:$J$145,5,FALSE)</f>
        <v>04.01.1971</v>
      </c>
      <c r="G14" s="20" t="str">
        <f>VLOOKUP($A14,'համապետական I մաս'!$A$6:$J$145,6,FALSE)</f>
        <v>իգ.</v>
      </c>
      <c r="H14" s="20" t="str">
        <f>VLOOKUP($A14,'համապետական I մաս'!$A$6:$J$145,7,FALSE)</f>
        <v>Հայաստանի ժողովրդական կուսակցություն</v>
      </c>
      <c r="I14" s="20" t="str">
        <f>VLOOKUP($A14,'համապետական I մաս'!$A$6:$J$145,8,FALSE)</f>
        <v>AM0763992</v>
      </c>
      <c r="J14" s="20" t="str">
        <f>VLOOKUP($A14,'համապետական I մաս'!$A$6:$J$145,9,FALSE)</f>
        <v>Ք. Երեւան, Վարդանանց փող, 28շ, բն 23</v>
      </c>
      <c r="K14" s="20" t="str">
        <f>VLOOKUP($A14,'համապետական I մաս'!$A$6:$J$145,10,FALSE)</f>
        <v>ՆԱՏ ՍՊԸ, տնօրեն</v>
      </c>
    </row>
    <row r="15" spans="1:11" ht="40.5" x14ac:dyDescent="0.2">
      <c r="A15" s="22">
        <v>36</v>
      </c>
      <c r="B15" s="7"/>
      <c r="C15" s="20" t="str">
        <f>VLOOKUP($A15,'համապետական I մաս'!$A$6:$J$145,2,FALSE)</f>
        <v>Հովհաննիսյան</v>
      </c>
      <c r="D15" s="20" t="str">
        <f>VLOOKUP($A15,'համապետական I մաս'!$A$6:$J$145,3,FALSE)</f>
        <v>Ալլա</v>
      </c>
      <c r="E15" s="20" t="str">
        <f>VLOOKUP($A15,'համապետական I մաս'!$A$6:$J$145,4,FALSE)</f>
        <v>Վարդանի</v>
      </c>
      <c r="F15" s="20" t="str">
        <f>VLOOKUP($A15,'համապետական I մաս'!$A$6:$J$145,5,FALSE)</f>
        <v>04.10.1954</v>
      </c>
      <c r="G15" s="20" t="str">
        <f>VLOOKUP($A15,'համապետական I մաս'!$A$6:$J$145,6,FALSE)</f>
        <v>իգ.</v>
      </c>
      <c r="H15" s="20" t="str">
        <f>VLOOKUP($A15,'համապետական I մաս'!$A$6:$J$145,7,FALSE)</f>
        <v>Հայաստանի ժողովրդական կուսակցություն</v>
      </c>
      <c r="I15" s="20" t="str">
        <f>VLOOKUP($A15,'համապետական I մաս'!$A$6:$J$145,8,FALSE)</f>
        <v>AN0462694</v>
      </c>
      <c r="J15" s="20" t="str">
        <f>VLOOKUP($A15,'համապետական I մաս'!$A$6:$J$145,9,FALSE)</f>
        <v>Ք. Երևան, Եր. Քոչարի փող. 17շ, բն 10</v>
      </c>
      <c r="K15" s="20" t="str">
        <f>VLOOKUP($A15,'համապետական I մաս'!$A$6:$J$145,10,FALSE)</f>
        <v>չի աշխատում</v>
      </c>
    </row>
    <row r="16" spans="1:11" ht="27" x14ac:dyDescent="0.2">
      <c r="A16" s="22">
        <v>121</v>
      </c>
      <c r="B16" s="7"/>
      <c r="C16" s="20" t="str">
        <f>VLOOKUP($A16,'համապետական I մաս'!$A$6:$J$145,2,FALSE)</f>
        <v>Ստեփանյան</v>
      </c>
      <c r="D16" s="20" t="str">
        <f>VLOOKUP($A16,'համապետական I մաս'!$A$6:$J$145,3,FALSE)</f>
        <v>Զարինե</v>
      </c>
      <c r="E16" s="20" t="str">
        <f>VLOOKUP($A16,'համապետական I մաս'!$A$6:$J$145,4,FALSE)</f>
        <v>Լյուդվիգի</v>
      </c>
      <c r="F16" s="20" t="str">
        <f>VLOOKUP($A16,'համապետական I մաս'!$A$6:$J$145,5,FALSE)</f>
        <v>11.08.1973</v>
      </c>
      <c r="G16" s="20" t="str">
        <f>VLOOKUP($A16,'համապետական I մաս'!$A$6:$J$145,6,FALSE)</f>
        <v>իգ.</v>
      </c>
      <c r="H16" s="20" t="str">
        <f>VLOOKUP($A16,'համապետական I մաս'!$A$6:$J$145,7,FALSE)</f>
        <v>անկուսակցական</v>
      </c>
      <c r="I16" s="20" t="str">
        <f>VLOOKUP($A16,'համապետական I մաս'!$A$6:$J$145,8,FALSE)</f>
        <v>AM0207226</v>
      </c>
      <c r="J16" s="20" t="str">
        <f>VLOOKUP($A16,'համապետական I մաս'!$A$6:$J$145,9,FALSE)</f>
        <v>Ք. Երեւան, Շերամի փ. 27 բն. 33</v>
      </c>
      <c r="K16" s="20" t="str">
        <f>VLOOKUP($A16,'համապետական I մաս'!$A$6:$J$145,10,FALSE)</f>
        <v>Քաղաքապետարանի թիվ 4 պոլիկլինիկա, թերապեվտ</v>
      </c>
    </row>
    <row r="17" spans="1:11" ht="27" x14ac:dyDescent="0.2">
      <c r="A17" s="22">
        <v>124</v>
      </c>
      <c r="B17" s="7"/>
      <c r="C17" s="20" t="str">
        <f>VLOOKUP($A17,'համապետական I մաս'!$A$6:$J$145,2,FALSE)</f>
        <v>Մուրադյան</v>
      </c>
      <c r="D17" s="20" t="str">
        <f>VLOOKUP($A17,'համապետական I մաս'!$A$6:$J$145,3,FALSE)</f>
        <v>Նարե</v>
      </c>
      <c r="E17" s="20" t="str">
        <f>VLOOKUP($A17,'համապետական I մաս'!$A$6:$J$145,4,FALSE)</f>
        <v>Ռուբենի</v>
      </c>
      <c r="F17" s="20" t="str">
        <f>VLOOKUP($A17,'համապետական I մաս'!$A$6:$J$145,5,FALSE)</f>
        <v>31.03.1992</v>
      </c>
      <c r="G17" s="20" t="str">
        <f>VLOOKUP($A17,'համապետական I մաս'!$A$6:$J$145,6,FALSE)</f>
        <v>իգ.</v>
      </c>
      <c r="H17" s="20" t="str">
        <f>VLOOKUP($A17,'համապետական I մաս'!$A$6:$J$145,7,FALSE)</f>
        <v>անկուսակցական</v>
      </c>
      <c r="I17" s="20" t="str">
        <f>VLOOKUP($A17,'համապետական I մաս'!$A$6:$J$145,8,FALSE)</f>
        <v>AH0579019</v>
      </c>
      <c r="J17" s="20" t="str">
        <f>VLOOKUP($A17,'համապետական I մաս'!$A$6:$J$145,9,FALSE)</f>
        <v>Ք. Երեւան, Թւմանյան փ. 11ա շենք, բն 17</v>
      </c>
      <c r="K17" s="20" t="str">
        <f>VLOOKUP($A17,'համապետական I մաս'!$A$6:$J$145,10,FALSE)</f>
        <v>չի աշխատում</v>
      </c>
    </row>
    <row r="18" spans="1:11" ht="27" x14ac:dyDescent="0.2">
      <c r="A18" s="22">
        <v>56</v>
      </c>
      <c r="B18" s="7"/>
      <c r="C18" s="20" t="str">
        <f>VLOOKUP($A18,'համապետական I մաս'!$A$6:$J$145,2,FALSE)</f>
        <v>Թորոսյան</v>
      </c>
      <c r="D18" s="20" t="str">
        <f>VLOOKUP($A18,'համապետական I մաս'!$A$6:$J$145,3,FALSE)</f>
        <v>Նունե</v>
      </c>
      <c r="E18" s="20" t="str">
        <f>VLOOKUP($A18,'համապետական I մաս'!$A$6:$J$145,4,FALSE)</f>
        <v>Ջիմի</v>
      </c>
      <c r="F18" s="20" t="str">
        <f>VLOOKUP($A18,'համապետական I մաս'!$A$6:$J$145,5,FALSE)</f>
        <v>23.05.1954</v>
      </c>
      <c r="G18" s="20" t="str">
        <f>VLOOKUP($A18,'համապետական I մաս'!$A$6:$J$145,6,FALSE)</f>
        <v>իգ.</v>
      </c>
      <c r="H18" s="20" t="str">
        <f>VLOOKUP($A18,'համապետական I մաս'!$A$6:$J$145,7,FALSE)</f>
        <v>անկուսակցական</v>
      </c>
      <c r="I18" s="20" t="str">
        <f>VLOOKUP($A18,'համապետական I մաս'!$A$6:$J$145,8,FALSE)</f>
        <v>AK0532429</v>
      </c>
      <c r="J18" s="20" t="str">
        <f>VLOOKUP($A18,'համապետական I մաս'!$A$6:$J$145,9,FALSE)</f>
        <v>Ք. Երեւան, Սարյան 40</v>
      </c>
      <c r="K18" s="20" t="str">
        <f>VLOOKUP($A18,'համապետական I մաս'!$A$6:$J$145,10,FALSE)</f>
        <v>Կրթության Ազգային ինստիտուտ, մասնագետ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4" t="s">
        <v>21</v>
      </c>
      <c r="C1" s="44"/>
      <c r="D1" s="44"/>
      <c r="E1" s="44"/>
      <c r="F1" s="44"/>
      <c r="G1" s="44"/>
      <c r="H1" s="44"/>
      <c r="I1" s="44"/>
      <c r="J1" s="44"/>
    </row>
    <row r="2" spans="1:11" ht="21.75" customHeight="1" x14ac:dyDescent="0.2">
      <c r="B2" s="41" t="s">
        <v>25</v>
      </c>
      <c r="C2" s="41"/>
      <c r="D2" s="41"/>
      <c r="E2" s="41"/>
      <c r="F2" s="41"/>
      <c r="G2" s="41"/>
      <c r="H2" s="41"/>
      <c r="I2" s="41"/>
      <c r="J2" s="41"/>
    </row>
    <row r="3" spans="1:11" ht="24" customHeight="1" x14ac:dyDescent="0.2">
      <c r="B3" s="49" t="str">
        <f>'համապետական I մաս'!A3:A3</f>
        <v>Կոնգրես-ՀԺԿ կուակցությունների դաշինք</v>
      </c>
      <c r="C3" s="49"/>
      <c r="D3" s="49"/>
      <c r="E3" s="49"/>
      <c r="F3" s="49"/>
      <c r="G3" s="49"/>
      <c r="H3" s="49"/>
      <c r="I3" s="49"/>
      <c r="J3" s="49"/>
    </row>
    <row r="4" spans="1:11" ht="21.75" customHeight="1" x14ac:dyDescent="0.2">
      <c r="B4" s="43" t="s">
        <v>839</v>
      </c>
      <c r="C4" s="43"/>
      <c r="D4" s="43"/>
      <c r="E4" s="43"/>
      <c r="F4" s="43"/>
      <c r="G4" s="43"/>
      <c r="H4" s="43"/>
      <c r="I4" s="43"/>
      <c r="J4" s="43"/>
    </row>
    <row r="5" spans="1:11" ht="38.25" x14ac:dyDescent="0.2">
      <c r="A5" s="13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2">
        <v>38</v>
      </c>
      <c r="B6" s="7"/>
      <c r="C6" s="20" t="str">
        <f>VLOOKUP($A6,'համապետական I մաս'!$A$6:$J$145,2,FALSE)</f>
        <v>Գեւորգյան</v>
      </c>
      <c r="D6" s="20" t="str">
        <f>VLOOKUP($A6,'համապետական I մաս'!$A$6:$J$145,3,FALSE)</f>
        <v>Գեւորգ</v>
      </c>
      <c r="E6" s="20" t="str">
        <f>VLOOKUP($A6,'համապետական I մաս'!$A$6:$J$145,4,FALSE)</f>
        <v>Վոլոդյայի</v>
      </c>
      <c r="F6" s="20" t="str">
        <f>VLOOKUP($A6,'համապետական I մաս'!$A$6:$J$145,5,FALSE)</f>
        <v>11.03.1960</v>
      </c>
      <c r="G6" s="20" t="str">
        <f>VLOOKUP($A6,'համապետական I մաս'!$A$6:$J$145,6,FALSE)</f>
        <v>ար.</v>
      </c>
      <c r="H6" s="20" t="str">
        <f>VLOOKUP($A6,'համապետական I մաս'!$A$6:$J$145,7,FALSE)</f>
        <v>Հայ Ազգային Կոնգրես</v>
      </c>
      <c r="I6" s="20" t="str">
        <f>VLOOKUP($A6,'համապետական I մաս'!$A$6:$J$145,8,FALSE)</f>
        <v>AK0653004</v>
      </c>
      <c r="J6" s="20" t="str">
        <f>VLOOKUP($A6,'համապետական I մաս'!$A$6:$J$145,9,FALSE)</f>
        <v>Ք. Երեւան, Դեղատան փ, 15շ, բն 3</v>
      </c>
      <c r="K6" s="20" t="str">
        <f>VLOOKUP($A6,'համապետական I մաս'!$A$6:$J$145,10,FALSE)</f>
        <v>չի աշխատում</v>
      </c>
    </row>
    <row r="7" spans="1:11" ht="40.5" x14ac:dyDescent="0.2">
      <c r="A7" s="22">
        <v>117</v>
      </c>
      <c r="B7" s="7"/>
      <c r="C7" s="20" t="str">
        <f>VLOOKUP($A7,'համապետական I մաս'!$A$6:$J$145,2,FALSE)</f>
        <v>Բեյլերյան</v>
      </c>
      <c r="D7" s="20" t="str">
        <f>VLOOKUP($A7,'համապետական I մաս'!$A$6:$J$145,3,FALSE)</f>
        <v>Վարդան</v>
      </c>
      <c r="E7" s="20" t="str">
        <f>VLOOKUP($A7,'համապետական I մաս'!$A$6:$J$145,4,FALSE)</f>
        <v>Համբարձումի</v>
      </c>
      <c r="F7" s="20" t="str">
        <f>VLOOKUP($A7,'համապետական I մաս'!$A$6:$J$145,5,FALSE)</f>
        <v>21.03.1945</v>
      </c>
      <c r="G7" s="20" t="str">
        <f>VLOOKUP($A7,'համապետական I մաս'!$A$6:$J$145,6,FALSE)</f>
        <v>ար.</v>
      </c>
      <c r="H7" s="20" t="str">
        <f>VLOOKUP($A7,'համապետական I մաս'!$A$6:$J$145,7,FALSE)</f>
        <v>անկուսակցական</v>
      </c>
      <c r="I7" s="20" t="str">
        <f>VLOOKUP($A7,'համապետական I մաս'!$A$6:$J$145,8,FALSE)</f>
        <v>AF0533190</v>
      </c>
      <c r="J7" s="20" t="str">
        <f>VLOOKUP($A7,'համապետական I մաս'!$A$6:$J$145,9,FALSE)</f>
        <v>Արարատի մարզ, գ. Մարմարաշեն, Երեւանյան խճ, տուն 50</v>
      </c>
      <c r="K7" s="20" t="str">
        <f>VLOOKUP($A7,'համապետական I մաս'!$A$6:$J$145,10,FALSE)</f>
        <v>թոշակառու</v>
      </c>
    </row>
    <row r="8" spans="1:11" ht="40.5" x14ac:dyDescent="0.2">
      <c r="A8" s="22">
        <v>78</v>
      </c>
      <c r="B8" s="7"/>
      <c r="C8" s="20" t="str">
        <f>VLOOKUP($A8,'համապետական I մաս'!$A$6:$J$145,2,FALSE)</f>
        <v>Խանաղյան</v>
      </c>
      <c r="D8" s="20" t="str">
        <f>VLOOKUP($A8,'համապետական I մաս'!$A$6:$J$145,3,FALSE)</f>
        <v>Վասիլ</v>
      </c>
      <c r="E8" s="20" t="str">
        <f>VLOOKUP($A8,'համապետական I մաս'!$A$6:$J$145,4,FALSE)</f>
        <v>Պետրոսի</v>
      </c>
      <c r="F8" s="20" t="str">
        <f>VLOOKUP($A8,'համապետական I մաս'!$A$6:$J$145,5,FALSE)</f>
        <v>08.07.1954</v>
      </c>
      <c r="G8" s="20" t="str">
        <f>VLOOKUP($A8,'համապետական I մաս'!$A$6:$J$145,6,FALSE)</f>
        <v>ար.</v>
      </c>
      <c r="H8" s="20" t="str">
        <f>VLOOKUP($A8,'համապետական I մաս'!$A$6:$J$145,7,FALSE)</f>
        <v>Հայ Ազգային Կոնգրես</v>
      </c>
      <c r="I8" s="20" t="str">
        <f>VLOOKUP($A8,'համապետական I մաս'!$A$6:$J$145,8,FALSE)</f>
        <v>ID007846132</v>
      </c>
      <c r="J8" s="20" t="str">
        <f>VLOOKUP($A8,'համապետական I մաս'!$A$6:$J$145,9,FALSE)</f>
        <v>Արարատի մարզ, գ. Դաշտավան, Տավուշի փող, 4 տուն</v>
      </c>
      <c r="K8" s="20" t="str">
        <f>VLOOKUP($A8,'համապետական I մաս'!$A$6:$J$145,10,FALSE)</f>
        <v>չի աշխատում</v>
      </c>
    </row>
    <row r="9" spans="1:11" ht="27" x14ac:dyDescent="0.2">
      <c r="A9" s="22">
        <v>112</v>
      </c>
      <c r="B9" s="7"/>
      <c r="C9" s="20" t="str">
        <f>VLOOKUP($A9,'համապետական I մաս'!$A$6:$J$145,2,FALSE)</f>
        <v>Քոչարյան</v>
      </c>
      <c r="D9" s="20" t="str">
        <f>VLOOKUP($A9,'համապետական I մաս'!$A$6:$J$145,3,FALSE)</f>
        <v>Արտյոմ</v>
      </c>
      <c r="E9" s="20" t="str">
        <f>VLOOKUP($A9,'համապետական I մաս'!$A$6:$J$145,4,FALSE)</f>
        <v>Մելսիկի</v>
      </c>
      <c r="F9" s="20" t="str">
        <f>VLOOKUP($A9,'համապետական I մաս'!$A$6:$J$145,5,FALSE)</f>
        <v>25.02.1977</v>
      </c>
      <c r="G9" s="20" t="str">
        <f>VLOOKUP($A9,'համապետական I մաս'!$A$6:$J$145,6,FALSE)</f>
        <v>ար.</v>
      </c>
      <c r="H9" s="20" t="str">
        <f>VLOOKUP($A9,'համապետական I մաս'!$A$6:$J$145,7,FALSE)</f>
        <v>Հայ Ազգային Կոնգրես</v>
      </c>
      <c r="I9" s="20" t="str">
        <f>VLOOKUP($A9,'համապետական I մաս'!$A$6:$J$145,8,FALSE)</f>
        <v>AN0519090</v>
      </c>
      <c r="J9" s="20" t="str">
        <f>VLOOKUP($A9,'համապետական I մաս'!$A$6:$J$145,9,FALSE)</f>
        <v>Մասիս, գ. Հայանիստ 22 փ. տուն 18</v>
      </c>
      <c r="K9" s="20" t="str">
        <f>VLOOKUP($A9,'համապետական I մաս'!$A$6:$J$145,10,FALSE)</f>
        <v>չի աշխատում</v>
      </c>
    </row>
    <row r="10" spans="1:11" ht="27" x14ac:dyDescent="0.2">
      <c r="A10" s="22">
        <v>103</v>
      </c>
      <c r="B10" s="7"/>
      <c r="C10" s="20" t="str">
        <f>VLOOKUP($A10,'համապետական I մաս'!$A$6:$J$145,2,FALSE)</f>
        <v>Գասպարյան</v>
      </c>
      <c r="D10" s="20" t="str">
        <f>VLOOKUP($A10,'համապետական I մաս'!$A$6:$J$145,3,FALSE)</f>
        <v>Վիկտոր</v>
      </c>
      <c r="E10" s="20" t="str">
        <f>VLOOKUP($A10,'համապետական I մաս'!$A$6:$J$145,4,FALSE)</f>
        <v>Միշայի</v>
      </c>
      <c r="F10" s="20" t="str">
        <f>VLOOKUP($A10,'համապետական I մաս'!$A$6:$J$145,5,FALSE)</f>
        <v>14.11.1957</v>
      </c>
      <c r="G10" s="20" t="str">
        <f>VLOOKUP($A10,'համապետական I մաս'!$A$6:$J$145,6,FALSE)</f>
        <v>ար.</v>
      </c>
      <c r="H10" s="20" t="str">
        <f>VLOOKUP($A10,'համապետական I մաս'!$A$6:$J$145,7,FALSE)</f>
        <v>Հայ Ազգային Կոնգրես</v>
      </c>
      <c r="I10" s="20" t="str">
        <f>VLOOKUP($A10,'համապետական I մաս'!$A$6:$J$145,8,FALSE)</f>
        <v>AG0327125</v>
      </c>
      <c r="J10" s="20" t="str">
        <f>VLOOKUP($A10,'համապետական I մաս'!$A$6:$J$145,9,FALSE)</f>
        <v>Ք. Արտաշատ, Կիրովի փ.12/20ա</v>
      </c>
      <c r="K10" s="20" t="str">
        <f>VLOOKUP($A10,'համապետական I մաս'!$A$6:$J$145,10,FALSE)</f>
        <v>«Վատռա» ՍՊԸ, տնօրեն</v>
      </c>
    </row>
    <row r="11" spans="1:11" ht="27" x14ac:dyDescent="0.2">
      <c r="A11" s="22">
        <v>128</v>
      </c>
      <c r="B11" s="7"/>
      <c r="C11" s="20" t="str">
        <f>VLOOKUP($A11,'համապետական I մաս'!$A$6:$J$145,2,FALSE)</f>
        <v>Բարսեղյան</v>
      </c>
      <c r="D11" s="20" t="str">
        <f>VLOOKUP($A11,'համապետական I մաս'!$A$6:$J$145,3,FALSE)</f>
        <v>Վարդուհի</v>
      </c>
      <c r="E11" s="20" t="str">
        <f>VLOOKUP($A11,'համապետական I մաս'!$A$6:$J$145,4,FALSE)</f>
        <v>Զավենի</v>
      </c>
      <c r="F11" s="20" t="str">
        <f>VLOOKUP($A11,'համապետական I մաս'!$A$6:$J$145,5,FALSE)</f>
        <v>16.08.1961</v>
      </c>
      <c r="G11" s="20" t="str">
        <f>VLOOKUP($A11,'համապետական I մաս'!$A$6:$J$145,6,FALSE)</f>
        <v>իգ.</v>
      </c>
      <c r="H11" s="20" t="str">
        <f>VLOOKUP($A11,'համապետական I մաս'!$A$6:$J$145,7,FALSE)</f>
        <v>անկուսակցական</v>
      </c>
      <c r="I11" s="20" t="str">
        <f>VLOOKUP($A11,'համապետական I մաս'!$A$6:$J$145,8,FALSE)</f>
        <v>AH0523181</v>
      </c>
      <c r="J11" s="20" t="str">
        <f>VLOOKUP($A11,'համապետական I մաս'!$A$6:$J$145,9,FALSE)</f>
        <v>Մասիս, գ. Մարմարաշեն փ.9 տուն 25</v>
      </c>
      <c r="K11" s="20" t="str">
        <f>VLOOKUP($A11,'համապետական I մաս'!$A$6:$J$145,10,FALSE)</f>
        <v>չի աշխատում</v>
      </c>
    </row>
    <row r="12" spans="1:11" ht="40.5" x14ac:dyDescent="0.2">
      <c r="A12" s="22">
        <v>135</v>
      </c>
      <c r="B12" s="7"/>
      <c r="C12" s="20" t="str">
        <f>VLOOKUP($A12,'համապետական I մաս'!$A$6:$J$145,2,FALSE)</f>
        <v>Խանաղյան</v>
      </c>
      <c r="D12" s="20" t="str">
        <f>VLOOKUP($A12,'համապետական I մաս'!$A$6:$J$145,3,FALSE)</f>
        <v>Տաթևիկ</v>
      </c>
      <c r="E12" s="20" t="str">
        <f>VLOOKUP($A12,'համապետական I մաս'!$A$6:$J$145,4,FALSE)</f>
        <v>Վասիլի</v>
      </c>
      <c r="F12" s="20" t="str">
        <f>VLOOKUP($A12,'համապետական I մաս'!$A$6:$J$145,5,FALSE)</f>
        <v>30.07.1982</v>
      </c>
      <c r="G12" s="20" t="str">
        <f>VLOOKUP($A12,'համապետական I մաս'!$A$6:$J$145,6,FALSE)</f>
        <v>իգ.</v>
      </c>
      <c r="H12" s="20" t="str">
        <f>VLOOKUP($A12,'համապետական I մաս'!$A$6:$J$145,7,FALSE)</f>
        <v>Հայ Ազգային Կոնգրես</v>
      </c>
      <c r="I12" s="20" t="str">
        <f>VLOOKUP($A12,'համապետական I մաս'!$A$6:$J$145,8,FALSE)</f>
        <v>ID007290539</v>
      </c>
      <c r="J12" s="20" t="str">
        <f>VLOOKUP($A12,'համապետական I մաս'!$A$6:$J$145,9,FALSE)</f>
        <v>Արարտի մարզ, գյուղ Դաշտավան, Տավուշի փող, 4 տուն</v>
      </c>
      <c r="K12" s="20" t="str">
        <f>VLOOKUP($A12,'համապետական I մաս'!$A$6:$J$145,10,FALSE)</f>
        <v>չի աշխատում</v>
      </c>
    </row>
    <row r="13" spans="1:11" ht="27" x14ac:dyDescent="0.2">
      <c r="A13" s="22">
        <v>97</v>
      </c>
      <c r="B13" s="7"/>
      <c r="C13" s="20" t="str">
        <f>VLOOKUP($A13,'համապետական I մաս'!$A$6:$J$145,2,FALSE)</f>
        <v>Մկրտչյան</v>
      </c>
      <c r="D13" s="20" t="str">
        <f>VLOOKUP($A13,'համապետական I մաս'!$A$6:$J$145,3,FALSE)</f>
        <v>Ղուկաս</v>
      </c>
      <c r="E13" s="20" t="str">
        <f>VLOOKUP($A13,'համապետական I մաս'!$A$6:$J$145,4,FALSE)</f>
        <v>Մաթեւոսի</v>
      </c>
      <c r="F13" s="20" t="str">
        <f>VLOOKUP($A13,'համապետական I մաս'!$A$6:$J$145,5,FALSE)</f>
        <v>01.05.1955</v>
      </c>
      <c r="G13" s="20" t="str">
        <f>VLOOKUP($A13,'համապետական I մաս'!$A$6:$J$145,6,FALSE)</f>
        <v>ար.</v>
      </c>
      <c r="H13" s="20" t="str">
        <f>VLOOKUP($A13,'համապետական I մաս'!$A$6:$J$145,7,FALSE)</f>
        <v>անկուսակցական</v>
      </c>
      <c r="I13" s="20" t="str">
        <f>VLOOKUP($A13,'համապետական I մաս'!$A$6:$J$145,8,FALSE)</f>
        <v>AM0397282</v>
      </c>
      <c r="J13" s="20" t="str">
        <f>VLOOKUP($A13,'համապետական I մաս'!$A$6:$J$145,9,FALSE)</f>
        <v>Արարատի մարզ, Քաղցրաշեն</v>
      </c>
      <c r="K13" s="20" t="str">
        <f>VLOOKUP($A13,'համապետական I մաս'!$A$6:$J$145,10,FALSE)</f>
        <v>չի աշխատում</v>
      </c>
    </row>
    <row r="14" spans="1:11" ht="27" x14ac:dyDescent="0.2">
      <c r="A14" s="22">
        <v>62</v>
      </c>
      <c r="B14" s="7"/>
      <c r="C14" s="20" t="str">
        <f>VLOOKUP($A14,'համապետական I մաս'!$A$6:$J$145,2,FALSE)</f>
        <v>Զազյան</v>
      </c>
      <c r="D14" s="20" t="str">
        <f>VLOOKUP($A14,'համապետական I մաս'!$A$6:$J$145,3,FALSE)</f>
        <v>Սոս</v>
      </c>
      <c r="E14" s="20" t="str">
        <f>VLOOKUP($A14,'համապետական I մաս'!$A$6:$J$145,4,FALSE)</f>
        <v>Նիկողոսի</v>
      </c>
      <c r="F14" s="20" t="str">
        <f>VLOOKUP($A14,'համապետական I մաս'!$A$6:$J$145,5,FALSE)</f>
        <v>14.11.1957</v>
      </c>
      <c r="G14" s="20" t="str">
        <f>VLOOKUP($A14,'համապետական I մաս'!$A$6:$J$145,6,FALSE)</f>
        <v>ար.</v>
      </c>
      <c r="H14" s="20" t="str">
        <f>VLOOKUP($A14,'համապետական I մաս'!$A$6:$J$145,7,FALSE)</f>
        <v>անկուսակցական</v>
      </c>
      <c r="I14" s="20" t="str">
        <f>VLOOKUP($A14,'համապետական I մաս'!$A$6:$J$145,8,FALSE)</f>
        <v>AK0249190</v>
      </c>
      <c r="J14" s="20" t="str">
        <f>VLOOKUP($A14,'համապետական I մաս'!$A$6:$J$145,9,FALSE)</f>
        <v>Արարատի մարզ, գ. Ջրաշեն</v>
      </c>
      <c r="K14" s="20" t="str">
        <f>VLOOKUP($A14,'համապետական I մաս'!$A$6:$J$145,10,FALSE)</f>
        <v>չի աշխատում</v>
      </c>
    </row>
    <row r="15" spans="1:11" ht="27" x14ac:dyDescent="0.2">
      <c r="A15" s="22">
        <v>119</v>
      </c>
      <c r="B15" s="7"/>
      <c r="C15" s="20" t="str">
        <f>VLOOKUP($A15,'համապետական I մաս'!$A$6:$J$145,2,FALSE)</f>
        <v>Պետրոսյան</v>
      </c>
      <c r="D15" s="20" t="str">
        <f>VLOOKUP($A15,'համապետական I մաս'!$A$6:$J$145,3,FALSE)</f>
        <v>Թագուհի</v>
      </c>
      <c r="E15" s="20" t="str">
        <f>VLOOKUP($A15,'համապետական I մաս'!$A$6:$J$145,4,FALSE)</f>
        <v>Լենդրուշի</v>
      </c>
      <c r="F15" s="20" t="str">
        <f>VLOOKUP($A15,'համապետական I մաս'!$A$6:$J$145,5,FALSE)</f>
        <v>15.03.1980</v>
      </c>
      <c r="G15" s="20" t="str">
        <f>VLOOKUP($A15,'համապետական I մաս'!$A$6:$J$145,6,FALSE)</f>
        <v>իգ.</v>
      </c>
      <c r="H15" s="20" t="str">
        <f>VLOOKUP($A15,'համապետական I մաս'!$A$6:$J$145,7,FALSE)</f>
        <v>անկուսակցական</v>
      </c>
      <c r="I15" s="20" t="str">
        <f>VLOOKUP($A15,'համապետական I մաս'!$A$6:$J$145,8,FALSE)</f>
        <v>ID004913539</v>
      </c>
      <c r="J15" s="20" t="str">
        <f>VLOOKUP($A15,'համապետական I մաս'!$A$6:$J$145,9,FALSE)</f>
        <v xml:space="preserve">ք. Արարատ, Սերոբ Աղբյուրի 16/4 </v>
      </c>
      <c r="K15" s="20" t="str">
        <f>VLOOKUP($A15,'համապետական I մաս'!$A$6:$J$145,10,FALSE)</f>
        <v>չի աշխատում</v>
      </c>
    </row>
    <row r="16" spans="1:11" ht="13.5" x14ac:dyDescent="0.2">
      <c r="A16" s="22">
        <v>134</v>
      </c>
      <c r="B16" s="7"/>
      <c r="C16" s="20" t="str">
        <f>VLOOKUP($A16,'համապետական I մաս'!$A$6:$J$145,2,FALSE)</f>
        <v>Վարդանյան</v>
      </c>
      <c r="D16" s="20" t="str">
        <f>VLOOKUP($A16,'համապետական I մաս'!$A$6:$J$145,3,FALSE)</f>
        <v>Շիրակ</v>
      </c>
      <c r="E16" s="20" t="str">
        <f>VLOOKUP($A16,'համապետական I մաս'!$A$6:$J$145,4,FALSE)</f>
        <v>Նիկոլի</v>
      </c>
      <c r="F16" s="20" t="str">
        <f>VLOOKUP($A16,'համապետական I մաս'!$A$6:$J$145,5,FALSE)</f>
        <v>21.09.1990</v>
      </c>
      <c r="G16" s="20" t="str">
        <f>VLOOKUP($A16,'համապետական I մաս'!$A$6:$J$145,6,FALSE)</f>
        <v>ար.</v>
      </c>
      <c r="H16" s="20" t="str">
        <f>VLOOKUP($A16,'համապետական I մաս'!$A$6:$J$145,7,FALSE)</f>
        <v>անկուսակցական</v>
      </c>
      <c r="I16" s="20" t="str">
        <f>VLOOKUP($A16,'համապետական I մաս'!$A$6:$J$145,8,FALSE)</f>
        <v>ID003947852</v>
      </c>
      <c r="J16" s="20" t="str">
        <f>VLOOKUP($A16,'համապետական I մաս'!$A$6:$J$145,9,FALSE)</f>
        <v>q. Արարատ, Նարեկացի 6</v>
      </c>
      <c r="K16" s="20" t="str">
        <f>VLOOKUP($A16,'համապետական I մաս'!$A$6:$J$145,10,FALSE)</f>
        <v>չի աշխատում</v>
      </c>
    </row>
    <row r="17" spans="1:11" ht="27" x14ac:dyDescent="0.2">
      <c r="A17" s="22">
        <v>126</v>
      </c>
      <c r="B17" s="7"/>
      <c r="C17" s="20" t="str">
        <f>VLOOKUP($A17,'համապետական I մաս'!$A$6:$J$145,2,FALSE)</f>
        <v>Հակոբյան</v>
      </c>
      <c r="D17" s="20" t="str">
        <f>VLOOKUP($A17,'համապետական I մաս'!$A$6:$J$145,3,FALSE)</f>
        <v>Անդրանիկ</v>
      </c>
      <c r="E17" s="20" t="str">
        <f>VLOOKUP($A17,'համապետական I մաս'!$A$6:$J$145,4,FALSE)</f>
        <v>Արշակի</v>
      </c>
      <c r="F17" s="20" t="str">
        <f>VLOOKUP($A17,'համապետական I մաս'!$A$6:$J$145,5,FALSE)</f>
        <v>10.12.1968</v>
      </c>
      <c r="G17" s="20" t="str">
        <f>VLOOKUP($A17,'համապետական I մաս'!$A$6:$J$145,6,FALSE)</f>
        <v>ար.</v>
      </c>
      <c r="H17" s="20" t="str">
        <f>VLOOKUP($A17,'համապետական I մաս'!$A$6:$J$145,7,FALSE)</f>
        <v>անկուսակցական</v>
      </c>
      <c r="I17" s="20" t="str">
        <f>VLOOKUP($A17,'համապետական I մաս'!$A$6:$J$145,8,FALSE)</f>
        <v>AP0652654</v>
      </c>
      <c r="J17" s="20" t="str">
        <f>VLOOKUP($A17,'համապետական I մաս'!$A$6:$J$145,9,FALSE)</f>
        <v>ք. Արարատ, Ա/Ս փողոց, շենք 16, բն 2</v>
      </c>
      <c r="K17" s="20" t="str">
        <f>VLOOKUP($A17,'համապետական I մաս'!$A$6:$J$145,10,FALSE)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4" t="s">
        <v>21</v>
      </c>
      <c r="C1" s="44"/>
      <c r="D1" s="44"/>
      <c r="E1" s="44"/>
      <c r="F1" s="44"/>
      <c r="G1" s="44"/>
      <c r="H1" s="44"/>
      <c r="I1" s="44"/>
      <c r="J1" s="44"/>
    </row>
    <row r="2" spans="1:11" ht="21.75" customHeight="1" x14ac:dyDescent="0.2">
      <c r="B2" s="41" t="s">
        <v>26</v>
      </c>
      <c r="C2" s="41"/>
      <c r="D2" s="41"/>
      <c r="E2" s="41"/>
      <c r="F2" s="41"/>
      <c r="G2" s="41"/>
      <c r="H2" s="41"/>
      <c r="I2" s="41"/>
      <c r="J2" s="41"/>
    </row>
    <row r="3" spans="1:11" ht="24" customHeight="1" x14ac:dyDescent="0.2">
      <c r="B3" s="49" t="str">
        <f>'համապետական I մաս'!A3:A3</f>
        <v>Կոնգրես-ՀԺԿ կուակցությունների դաշինք</v>
      </c>
      <c r="C3" s="49"/>
      <c r="D3" s="49"/>
      <c r="E3" s="49"/>
      <c r="F3" s="49"/>
      <c r="G3" s="49"/>
      <c r="H3" s="49"/>
      <c r="I3" s="49"/>
      <c r="J3" s="49"/>
    </row>
    <row r="4" spans="1:11" ht="21.75" customHeight="1" x14ac:dyDescent="0.2">
      <c r="B4" s="43" t="s">
        <v>839</v>
      </c>
      <c r="C4" s="43"/>
      <c r="D4" s="43"/>
      <c r="E4" s="43"/>
      <c r="F4" s="43"/>
      <c r="G4" s="43"/>
      <c r="H4" s="43"/>
      <c r="I4" s="43"/>
      <c r="J4" s="43"/>
    </row>
    <row r="5" spans="1:11" ht="38.25" x14ac:dyDescent="0.2">
      <c r="A5" s="13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2">
        <v>34</v>
      </c>
      <c r="B6" s="7"/>
      <c r="C6" s="20" t="str">
        <f>VLOOKUP($A6,'համապետական I մաս'!$A$6:$J$145,2,FALSE)</f>
        <v>Հովհաննիսյան</v>
      </c>
      <c r="D6" s="20" t="str">
        <f>VLOOKUP($A6,'համապետական I մաս'!$A$6:$J$145,3,FALSE)</f>
        <v>Սեդրակ</v>
      </c>
      <c r="E6" s="20" t="str">
        <f>VLOOKUP($A6,'համապետական I մաս'!$A$6:$J$145,4,FALSE)</f>
        <v>Մնացականի</v>
      </c>
      <c r="F6" s="20" t="str">
        <f>VLOOKUP($A6,'համապետական I մաս'!$A$6:$J$145,5,FALSE)</f>
        <v>03.01.1961</v>
      </c>
      <c r="G6" s="20" t="str">
        <f>VLOOKUP($A6,'համապետական I մաս'!$A$6:$J$145,6,FALSE)</f>
        <v>ար.</v>
      </c>
      <c r="H6" s="20" t="str">
        <f>VLOOKUP($A6,'համապետական I մաս'!$A$6:$J$145,7,FALSE)</f>
        <v>Հայ Ազգային Կոնգրես</v>
      </c>
      <c r="I6" s="20" t="str">
        <f>VLOOKUP($A6,'համապետական I մաս'!$A$6:$J$145,8,FALSE)</f>
        <v>AM0281794</v>
      </c>
      <c r="J6" s="20" t="str">
        <f>VLOOKUP($A6,'համապետական I մաս'!$A$6:$J$145,9,FALSE)</f>
        <v>Արմավիրի մարզ, գ. Արմավիր, 23փ, 3 տուն</v>
      </c>
      <c r="K6" s="20" t="str">
        <f>VLOOKUP($A6,'համապետական I մաս'!$A$6:$J$145,10,FALSE)</f>
        <v>չի աշխատում</v>
      </c>
    </row>
    <row r="7" spans="1:11" ht="40.5" x14ac:dyDescent="0.2">
      <c r="A7" s="22">
        <v>51</v>
      </c>
      <c r="B7" s="7"/>
      <c r="C7" s="20" t="str">
        <f>VLOOKUP($A7,'համապետական I մաս'!$A$6:$J$145,2,FALSE)</f>
        <v>Կարապետյան</v>
      </c>
      <c r="D7" s="20" t="str">
        <f>VLOOKUP($A7,'համապետական I մաս'!$A$6:$J$145,3,FALSE)</f>
        <v>Տոնական</v>
      </c>
      <c r="E7" s="20" t="str">
        <f>VLOOKUP($A7,'համապետական I մաս'!$A$6:$J$145,4,FALSE)</f>
        <v>Անդրանիկի</v>
      </c>
      <c r="F7" s="20" t="str">
        <f>VLOOKUP($A7,'համապետական I մաս'!$A$6:$J$145,5,FALSE)</f>
        <v>20.02.1949</v>
      </c>
      <c r="G7" s="20" t="str">
        <f>VLOOKUP($A7,'համապետական I մաս'!$A$6:$J$145,6,FALSE)</f>
        <v>ար.</v>
      </c>
      <c r="H7" s="20" t="str">
        <f>VLOOKUP($A7,'համապետական I մաս'!$A$6:$J$145,7,FALSE)</f>
        <v>Հայ Ազգային Կոնգրես</v>
      </c>
      <c r="I7" s="20" t="str">
        <f>VLOOKUP($A7,'համապետական I մաս'!$A$6:$J$145,8,FALSE)</f>
        <v>AN0454024</v>
      </c>
      <c r="J7" s="20" t="str">
        <f>VLOOKUP($A7,'համապետական I մաս'!$A$6:$J$145,9,FALSE)</f>
        <v>Արմավիրի մարզ, գ. Քարակերտ, Կամոյի փող, տուն 3</v>
      </c>
      <c r="K7" s="20" t="str">
        <f>VLOOKUP($A7,'համապետական I մաս'!$A$6:$J$145,10,FALSE)</f>
        <v>գյուղատնտես</v>
      </c>
    </row>
    <row r="8" spans="1:11" ht="27" x14ac:dyDescent="0.2">
      <c r="A8" s="22">
        <v>74</v>
      </c>
      <c r="B8" s="7"/>
      <c r="C8" s="20" t="str">
        <f>VLOOKUP($A8,'համապետական I մաս'!$A$6:$J$145,2,FALSE)</f>
        <v>Աբրահամյան</v>
      </c>
      <c r="D8" s="20" t="str">
        <f>VLOOKUP($A8,'համապետական I մաս'!$A$6:$J$145,3,FALSE)</f>
        <v>Մերուժան</v>
      </c>
      <c r="E8" s="20" t="str">
        <f>VLOOKUP($A8,'համապետական I մաս'!$A$6:$J$145,4,FALSE)</f>
        <v>Վազգենի</v>
      </c>
      <c r="F8" s="20" t="str">
        <f>VLOOKUP($A8,'համապետական I մաս'!$A$6:$J$145,5,FALSE)</f>
        <v>24.08.1955</v>
      </c>
      <c r="G8" s="20" t="str">
        <f>VLOOKUP($A8,'համապետական I մաս'!$A$6:$J$145,6,FALSE)</f>
        <v>ար.</v>
      </c>
      <c r="H8" s="20" t="str">
        <f>VLOOKUP($A8,'համապետական I մաս'!$A$6:$J$145,7,FALSE)</f>
        <v>Հայ Ազգային Կոնգրես</v>
      </c>
      <c r="I8" s="20" t="str">
        <f>VLOOKUP($A8,'համապետական I մաս'!$A$6:$J$145,8,FALSE)</f>
        <v>AM0578292</v>
      </c>
      <c r="J8" s="20" t="str">
        <f>VLOOKUP($A8,'համապետական I մաս'!$A$6:$J$145,9,FALSE)</f>
        <v>Ք. Մեծամոր, 2-րդ թաղ, 1շ, բն 28</v>
      </c>
      <c r="K8" s="20" t="str">
        <f>VLOOKUP($A8,'համապետական I մաս'!$A$6:$J$145,10,FALSE)</f>
        <v>չի աշխատում</v>
      </c>
    </row>
    <row r="9" spans="1:11" ht="27" x14ac:dyDescent="0.2">
      <c r="A9" s="22">
        <v>89</v>
      </c>
      <c r="B9" s="7"/>
      <c r="C9" s="20" t="str">
        <f>VLOOKUP($A9,'համապետական I մաս'!$A$6:$J$145,2,FALSE)</f>
        <v>Աբրահամյան</v>
      </c>
      <c r="D9" s="20" t="str">
        <f>VLOOKUP($A9,'համապետական I մաս'!$A$6:$J$145,3,FALSE)</f>
        <v>Պողոս</v>
      </c>
      <c r="E9" s="20" t="str">
        <f>VLOOKUP($A9,'համապետական I մաս'!$A$6:$J$145,4,FALSE)</f>
        <v>Շավարշի</v>
      </c>
      <c r="F9" s="20" t="str">
        <f>VLOOKUP($A9,'համապետական I մաս'!$A$6:$J$145,5,FALSE)</f>
        <v>02.09.1966</v>
      </c>
      <c r="G9" s="20" t="str">
        <f>VLOOKUP($A9,'համապետական I մաս'!$A$6:$J$145,6,FALSE)</f>
        <v>ար.</v>
      </c>
      <c r="H9" s="20" t="str">
        <f>VLOOKUP($A9,'համապետական I մաս'!$A$6:$J$145,7,FALSE)</f>
        <v>Հայ Ազգային Կոնգրես</v>
      </c>
      <c r="I9" s="20" t="str">
        <f>VLOOKUP($A9,'համապետական I մաս'!$A$6:$J$145,8,FALSE)</f>
        <v>AH0633855</v>
      </c>
      <c r="J9" s="20" t="str">
        <f>VLOOKUP($A9,'համապետական I մաս'!$A$6:$J$145,9,FALSE)</f>
        <v>ք. Արմավիր, Ջիվանու փ, 12</v>
      </c>
      <c r="K9" s="20" t="str">
        <f>VLOOKUP($A9,'համապետական I մաս'!$A$6:$J$145,10,FALSE)</f>
        <v>գյուղատնտես</v>
      </c>
    </row>
    <row r="10" spans="1:11" ht="27" x14ac:dyDescent="0.2">
      <c r="A10" s="22">
        <v>60</v>
      </c>
      <c r="B10" s="7"/>
      <c r="C10" s="20" t="str">
        <f>VLOOKUP($A10,'համապետական I մաս'!$A$6:$J$145,2,FALSE)</f>
        <v>Մանուկյան</v>
      </c>
      <c r="D10" s="20" t="str">
        <f>VLOOKUP($A10,'համապետական I մաս'!$A$6:$J$145,3,FALSE)</f>
        <v>Անահիտ</v>
      </c>
      <c r="E10" s="20" t="str">
        <f>VLOOKUP($A10,'համապետական I մաս'!$A$6:$J$145,4,FALSE)</f>
        <v>Սերգեյի</v>
      </c>
      <c r="F10" s="20" t="str">
        <f>VLOOKUP($A10,'համապետական I մաս'!$A$6:$J$145,5,FALSE)</f>
        <v>13.03.1972</v>
      </c>
      <c r="G10" s="20" t="str">
        <f>VLOOKUP($A10,'համապետական I մաս'!$A$6:$J$145,6,FALSE)</f>
        <v>իգ.</v>
      </c>
      <c r="H10" s="20" t="str">
        <f>VLOOKUP($A10,'համապետական I մաս'!$A$6:$J$145,7,FALSE)</f>
        <v>Հայ Ազգային Կոնգրես</v>
      </c>
      <c r="I10" s="20" t="str">
        <f>VLOOKUP($A10,'համապետական I մաս'!$A$6:$J$145,8,FALSE)</f>
        <v>AM0918567</v>
      </c>
      <c r="J10" s="20" t="str">
        <f>VLOOKUP($A10,'համապետական I մաս'!$A$6:$J$145,9,FALSE)</f>
        <v>Ք. Էջմիածին, Օրջոնիկիձեի փ տ 1ա</v>
      </c>
      <c r="K10" s="20" t="str">
        <f>VLOOKUP($A10,'համապետական I մաս'!$A$6:$J$145,10,FALSE)</f>
        <v>Արեգակ ստոմատոլոգիական կլինիկա, բժիշկ-ստոմատոլոգ</v>
      </c>
    </row>
    <row r="11" spans="1:11" ht="40.5" x14ac:dyDescent="0.2">
      <c r="A11" s="22">
        <v>69</v>
      </c>
      <c r="B11" s="7"/>
      <c r="C11" s="20" t="str">
        <f>VLOOKUP($A11,'համապետական I մաս'!$A$6:$J$145,2,FALSE)</f>
        <v>Շավեշյան</v>
      </c>
      <c r="D11" s="20" t="str">
        <f>VLOOKUP($A11,'համապետական I մաս'!$A$6:$J$145,3,FALSE)</f>
        <v>Աշոտ</v>
      </c>
      <c r="E11" s="20" t="str">
        <f>VLOOKUP($A11,'համապետական I մաս'!$A$6:$J$145,4,FALSE)</f>
        <v>Ժարեզի</v>
      </c>
      <c r="F11" s="20" t="str">
        <f>VLOOKUP($A11,'համապետական I մաս'!$A$6:$J$145,5,FALSE)</f>
        <v>19.01.1967</v>
      </c>
      <c r="G11" s="20" t="str">
        <f>VLOOKUP($A11,'համապետական I մաս'!$A$6:$J$145,6,FALSE)</f>
        <v>ար.</v>
      </c>
      <c r="H11" s="20" t="str">
        <f>VLOOKUP($A11,'համապետական I մաս'!$A$6:$J$145,7,FALSE)</f>
        <v>Հայաստանի ժողովրդական կուսակցություն</v>
      </c>
      <c r="I11" s="20" t="str">
        <f>VLOOKUP($A11,'համապետական I մաս'!$A$6:$J$145,8,FALSE)</f>
        <v>AM0533061</v>
      </c>
      <c r="J11" s="20" t="str">
        <f>VLOOKUP($A11,'համապետական I մաս'!$A$6:$J$145,9,FALSE)</f>
        <v>Ք. Երեւան, Նորք փողոց, 45 տուն</v>
      </c>
      <c r="K11" s="20" t="str">
        <f>VLOOKUP($A11,'համապետական I մաս'!$A$6:$J$145,10,FALSE)</f>
        <v>Անհատ Ձեռներեց</v>
      </c>
    </row>
    <row r="12" spans="1:11" ht="27" x14ac:dyDescent="0.2">
      <c r="A12" s="22">
        <v>127</v>
      </c>
      <c r="B12" s="7"/>
      <c r="C12" s="20" t="str">
        <f>VLOOKUP($A12,'համապետական I մաս'!$A$6:$J$145,2,FALSE)</f>
        <v>Հովհաննիսյան</v>
      </c>
      <c r="D12" s="20" t="str">
        <f>VLOOKUP($A12,'համապետական I մաս'!$A$6:$J$145,3,FALSE)</f>
        <v>Ժաննա</v>
      </c>
      <c r="E12" s="20" t="str">
        <f>VLOOKUP($A12,'համապետական I մաս'!$A$6:$J$145,4,FALSE)</f>
        <v>Շավարշի</v>
      </c>
      <c r="F12" s="20" t="str">
        <f>VLOOKUP($A12,'համապետական I մաս'!$A$6:$J$145,5,FALSE)</f>
        <v>31.01.1991</v>
      </c>
      <c r="G12" s="20" t="str">
        <f>VLOOKUP($A12,'համապետական I մաս'!$A$6:$J$145,6,FALSE)</f>
        <v>իգ.</v>
      </c>
      <c r="H12" s="20" t="str">
        <f>VLOOKUP($A12,'համապետական I մաս'!$A$6:$J$145,7,FALSE)</f>
        <v>Հայ Ազգային Կոնգրես</v>
      </c>
      <c r="I12" s="20" t="str">
        <f>VLOOKUP($A12,'համապետական I մաս'!$A$6:$J$145,8,FALSE)</f>
        <v>AK0477105</v>
      </c>
      <c r="J12" s="20" t="str">
        <f>VLOOKUP($A12,'համապետական I մաս'!$A$6:$J$145,9,FALSE)</f>
        <v>Արմավիրի մարզ, գ. Ծաղկունք, Չարենցի 24</v>
      </c>
      <c r="K12" s="20" t="str">
        <f>VLOOKUP($A12,'համապետական I մաս'!$A$6:$J$145,10,FALSE)</f>
        <v>չի աշխատում</v>
      </c>
    </row>
    <row r="13" spans="1:11" ht="27" x14ac:dyDescent="0.2">
      <c r="A13" s="22">
        <v>116</v>
      </c>
      <c r="B13" s="7"/>
      <c r="C13" s="20" t="str">
        <f>VLOOKUP($A13,'համապետական I մաս'!$A$6:$J$145,2,FALSE)</f>
        <v>Նավասարդյան</v>
      </c>
      <c r="D13" s="20" t="str">
        <f>VLOOKUP($A13,'համապետական I մաս'!$A$6:$J$145,3,FALSE)</f>
        <v>Ստեփան</v>
      </c>
      <c r="E13" s="20" t="str">
        <f>VLOOKUP($A13,'համապետական I մաս'!$A$6:$J$145,4,FALSE)</f>
        <v>Գերասիմի</v>
      </c>
      <c r="F13" s="20" t="str">
        <f>VLOOKUP($A13,'համապետական I մաս'!$A$6:$J$145,5,FALSE)</f>
        <v>12.07.1956</v>
      </c>
      <c r="G13" s="20" t="str">
        <f>VLOOKUP($A13,'համապետական I մաս'!$A$6:$J$145,6,FALSE)</f>
        <v>ար.</v>
      </c>
      <c r="H13" s="20" t="str">
        <f>VLOOKUP($A13,'համապետական I մաս'!$A$6:$J$145,7,FALSE)</f>
        <v>անկուսակցական</v>
      </c>
      <c r="I13" s="20" t="str">
        <f>VLOOKUP($A13,'համապետական I մաս'!$A$6:$J$145,8,FALSE)</f>
        <v>AG0317077</v>
      </c>
      <c r="J13" s="20" t="str">
        <f>VLOOKUP($A13,'համապետական I մաս'!$A$6:$J$145,9,FALSE)</f>
        <v>Ք. Արմավիր, Նորապատ 12փ. տուն 2</v>
      </c>
      <c r="K13" s="20" t="str">
        <f>VLOOKUP($A13,'համապետական I մաս'!$A$6:$J$145,10,FALSE)</f>
        <v>գյուղատնտես</v>
      </c>
    </row>
    <row r="14" spans="1:11" ht="27" x14ac:dyDescent="0.2">
      <c r="A14" s="22">
        <v>138</v>
      </c>
      <c r="B14" s="7"/>
      <c r="C14" s="20" t="str">
        <f>VLOOKUP($A14,'համապետական I մաս'!$A$6:$J$145,2,FALSE)</f>
        <v>Կիրակոսյան</v>
      </c>
      <c r="D14" s="20" t="str">
        <f>VLOOKUP($A14,'համապետական I մաս'!$A$6:$J$145,3,FALSE)</f>
        <v>Անահիտ</v>
      </c>
      <c r="E14" s="20" t="str">
        <f>VLOOKUP($A14,'համապետական I մաս'!$A$6:$J$145,4,FALSE)</f>
        <v>Խաչիկի</v>
      </c>
      <c r="F14" s="20" t="str">
        <f>VLOOKUP($A14,'համապետական I մաս'!$A$6:$J$145,5,FALSE)</f>
        <v>00.00.1969</v>
      </c>
      <c r="G14" s="20" t="str">
        <f>VLOOKUP($A14,'համապետական I մաս'!$A$6:$J$145,6,FALSE)</f>
        <v>իգ.</v>
      </c>
      <c r="H14" s="20" t="str">
        <f>VLOOKUP($A14,'համապետական I մաս'!$A$6:$J$145,7,FALSE)</f>
        <v>Հայ Ազգային Կոնգրես</v>
      </c>
      <c r="I14" s="20" t="str">
        <f>VLOOKUP($A14,'համապետական I մաս'!$A$6:$J$145,8,FALSE)</f>
        <v>AN0236625</v>
      </c>
      <c r="J14" s="20" t="str">
        <f>VLOOKUP($A14,'համապետական I մաս'!$A$6:$J$145,9,FALSE)</f>
        <v>Ք. Երեւան, Նուբարաշեն 6փ., շ. 150, բն. 14</v>
      </c>
      <c r="K14" s="20" t="str">
        <f>VLOOKUP($A14,'համապետական I մաս'!$A$6:$J$145,10,FALSE)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6" sqref="A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44" t="s">
        <v>21</v>
      </c>
      <c r="C1" s="44"/>
      <c r="D1" s="44"/>
      <c r="E1" s="44"/>
      <c r="F1" s="44"/>
      <c r="G1" s="44"/>
      <c r="H1" s="44"/>
      <c r="I1" s="44"/>
      <c r="J1" s="44"/>
    </row>
    <row r="2" spans="1:11" ht="21.75" customHeight="1" x14ac:dyDescent="0.2">
      <c r="B2" s="41" t="s">
        <v>27</v>
      </c>
      <c r="C2" s="41"/>
      <c r="D2" s="41"/>
      <c r="E2" s="41"/>
      <c r="F2" s="41"/>
      <c r="G2" s="41"/>
      <c r="H2" s="41"/>
      <c r="I2" s="41"/>
      <c r="J2" s="41"/>
    </row>
    <row r="3" spans="1:11" ht="24" customHeight="1" x14ac:dyDescent="0.2">
      <c r="B3" s="49" t="str">
        <f>'համապետական I մաս'!A3:A3</f>
        <v>Կոնգրես-ՀԺԿ կուակցությունների դաշինք</v>
      </c>
      <c r="C3" s="49"/>
      <c r="D3" s="49"/>
      <c r="E3" s="49"/>
      <c r="F3" s="49"/>
      <c r="G3" s="49"/>
      <c r="H3" s="49"/>
      <c r="I3" s="49"/>
      <c r="J3" s="49"/>
    </row>
    <row r="4" spans="1:11" ht="21.75" customHeight="1" x14ac:dyDescent="0.2">
      <c r="B4" s="43" t="s">
        <v>839</v>
      </c>
      <c r="C4" s="43"/>
      <c r="D4" s="43"/>
      <c r="E4" s="43"/>
      <c r="F4" s="43"/>
      <c r="G4" s="43"/>
      <c r="H4" s="43"/>
      <c r="I4" s="43"/>
      <c r="J4" s="43"/>
    </row>
    <row r="5" spans="1:11" ht="38.25" x14ac:dyDescent="0.2">
      <c r="A5" s="13" t="s">
        <v>12</v>
      </c>
      <c r="B5" s="1" t="s">
        <v>0</v>
      </c>
      <c r="C5" s="1" t="s">
        <v>7</v>
      </c>
      <c r="D5" s="3" t="s">
        <v>8</v>
      </c>
      <c r="E5" s="3" t="s">
        <v>9</v>
      </c>
      <c r="F5" s="3" t="s">
        <v>6</v>
      </c>
      <c r="G5" s="5" t="s">
        <v>1</v>
      </c>
      <c r="H5" s="3" t="s">
        <v>3</v>
      </c>
      <c r="I5" s="3" t="s">
        <v>2</v>
      </c>
      <c r="J5" s="3" t="s">
        <v>4</v>
      </c>
      <c r="K5" s="3" t="s">
        <v>5</v>
      </c>
    </row>
    <row r="6" spans="1:11" ht="27" x14ac:dyDescent="0.2">
      <c r="A6" s="22">
        <v>14</v>
      </c>
      <c r="B6" s="7"/>
      <c r="C6" s="20" t="str">
        <f>VLOOKUP($A6,'համապետական I մաս'!$A$6:$J$145,2,FALSE)</f>
        <v>Մալխասյան</v>
      </c>
      <c r="D6" s="20" t="str">
        <f>VLOOKUP($A6,'համապետական I մաս'!$A$6:$J$145,3,FALSE)</f>
        <v>Մյասնիկ</v>
      </c>
      <c r="E6" s="20" t="str">
        <f>VLOOKUP($A6,'համապետական I մաս'!$A$6:$J$145,4,FALSE)</f>
        <v>Ժորայի</v>
      </c>
      <c r="F6" s="20" t="str">
        <f>VLOOKUP($A6,'համապետական I մաս'!$A$6:$J$145,5,FALSE)</f>
        <v>15.02.1961</v>
      </c>
      <c r="G6" s="20" t="str">
        <f>VLOOKUP($A6,'համապետական I մաս'!$A$6:$J$145,6,FALSE)</f>
        <v>ար.</v>
      </c>
      <c r="H6" s="20" t="str">
        <f>VLOOKUP($A6,'համապետական I մաս'!$A$6:$J$145,7,FALSE)</f>
        <v>Հայ Ազգային Կոնգրես</v>
      </c>
      <c r="I6" s="20" t="str">
        <f>VLOOKUP($A6,'համապետական I մաս'!$A$6:$J$145,8,FALSE)</f>
        <v>AK0636423</v>
      </c>
      <c r="J6" s="20" t="str">
        <f>VLOOKUP($A6,'համապետական I մաս'!$A$6:$J$145,9,FALSE)</f>
        <v>Ք. Երեւան, Կորյունի փ, 7-րդ շ., բն Ա</v>
      </c>
      <c r="K6" s="20" t="str">
        <f>VLOOKUP($A6,'համապետական I մաս'!$A$6:$J$145,10,FALSE)</f>
        <v>չի աշխատում</v>
      </c>
    </row>
    <row r="7" spans="1:11" ht="27" x14ac:dyDescent="0.2">
      <c r="A7" s="22">
        <v>29</v>
      </c>
      <c r="B7" s="7"/>
      <c r="C7" s="20" t="str">
        <f>VLOOKUP($A7,'համապետական I մաս'!$A$6:$J$145,2,FALSE)</f>
        <v>Մալխասյան</v>
      </c>
      <c r="D7" s="20" t="str">
        <f>VLOOKUP($A7,'համապետական I մաս'!$A$6:$J$145,3,FALSE)</f>
        <v>Վարդան</v>
      </c>
      <c r="E7" s="20" t="str">
        <f>VLOOKUP($A7,'համապետական I մաս'!$A$6:$J$145,4,FALSE)</f>
        <v>Անդրանիկի</v>
      </c>
      <c r="F7" s="20" t="str">
        <f>VLOOKUP($A7,'համապետական I մաս'!$A$6:$J$145,5,FALSE)</f>
        <v>09.03.1953</v>
      </c>
      <c r="G7" s="20" t="str">
        <f>VLOOKUP($A7,'համապետական I մաս'!$A$6:$J$145,6,FALSE)</f>
        <v>ար.</v>
      </c>
      <c r="H7" s="20" t="str">
        <f>VLOOKUP($A7,'համապետական I մաս'!$A$6:$J$145,7,FALSE)</f>
        <v>Հայ Ազգային Կոնգրես</v>
      </c>
      <c r="I7" s="20" t="str">
        <f>VLOOKUP($A7,'համապետական I մաս'!$A$6:$J$145,8,FALSE)</f>
        <v>AM0480329</v>
      </c>
      <c r="J7" s="20" t="str">
        <f>VLOOKUP($A7,'համապետական I մաս'!$A$6:$J$145,9,FALSE)</f>
        <v>Ք. Աշտարակ, Նարեկացու փ. 168 տուն</v>
      </c>
      <c r="K7" s="20" t="str">
        <f>VLOOKUP($A7,'համապետական I մաս'!$A$6:$J$145,10,FALSE)</f>
        <v>չի աշխատում</v>
      </c>
    </row>
    <row r="8" spans="1:11" ht="27" x14ac:dyDescent="0.2">
      <c r="A8" s="22">
        <v>95</v>
      </c>
      <c r="B8" s="7"/>
      <c r="C8" s="20" t="str">
        <f>VLOOKUP($A8,'համապետական I մաս'!$A$6:$J$145,2,FALSE)</f>
        <v>Հակոբյան</v>
      </c>
      <c r="D8" s="20" t="str">
        <f>VLOOKUP($A8,'համապետական I մաս'!$A$6:$J$145,3,FALSE)</f>
        <v>Հովհաննես</v>
      </c>
      <c r="E8" s="20" t="str">
        <f>VLOOKUP($A8,'համապետական I մաս'!$A$6:$J$145,4,FALSE)</f>
        <v>Գրիգորի</v>
      </c>
      <c r="F8" s="20" t="str">
        <f>VLOOKUP($A8,'համապետական I մաս'!$A$6:$J$145,5,FALSE)</f>
        <v>29.06.1969</v>
      </c>
      <c r="G8" s="20" t="str">
        <f>VLOOKUP($A8,'համապետական I մաս'!$A$6:$J$145,6,FALSE)</f>
        <v>ար.</v>
      </c>
      <c r="H8" s="20" t="str">
        <f>VLOOKUP($A8,'համապետական I մաս'!$A$6:$J$145,7,FALSE)</f>
        <v>Հայ Ազգային Կոնգրես</v>
      </c>
      <c r="I8" s="20" t="str">
        <f>VLOOKUP($A8,'համապետական I մաս'!$A$6:$J$145,8,FALSE)</f>
        <v>AK0586134</v>
      </c>
      <c r="J8" s="20" t="str">
        <f>VLOOKUP($A8,'համապետական I մաս'!$A$6:$J$145,9,FALSE)</f>
        <v>Արագածոտնի մարզ, գ. Ն. Բազմաբերդ, 13փ, տուն 3</v>
      </c>
      <c r="K8" s="20" t="str">
        <f>VLOOKUP($A8,'համապետական I մաս'!$A$6:$J$145,10,FALSE)</f>
        <v>չի աշխատում</v>
      </c>
    </row>
    <row r="9" spans="1:11" ht="27" x14ac:dyDescent="0.2">
      <c r="A9" s="22">
        <v>61</v>
      </c>
      <c r="B9" s="7"/>
      <c r="C9" s="20" t="str">
        <f>VLOOKUP($A9,'համապետական I մաս'!$A$6:$J$145,2,FALSE)</f>
        <v>Մանվելյան</v>
      </c>
      <c r="D9" s="20" t="str">
        <f>VLOOKUP($A9,'համապետական I մաս'!$A$6:$J$145,3,FALSE)</f>
        <v>Նաիրի</v>
      </c>
      <c r="E9" s="20" t="str">
        <f>VLOOKUP($A9,'համապետական I մաս'!$A$6:$J$145,4,FALSE)</f>
        <v>Մելքոնի</v>
      </c>
      <c r="F9" s="20" t="str">
        <f>VLOOKUP($A9,'համապետական I մաս'!$A$6:$J$145,5,FALSE)</f>
        <v>30.10.1955</v>
      </c>
      <c r="G9" s="20" t="str">
        <f>VLOOKUP($A9,'համապետական I մաս'!$A$6:$J$145,6,FALSE)</f>
        <v>ար.</v>
      </c>
      <c r="H9" s="20" t="str">
        <f>VLOOKUP($A9,'համապետական I մաս'!$A$6:$J$145,7,FALSE)</f>
        <v>անկուսակցական</v>
      </c>
      <c r="I9" s="20" t="str">
        <f>VLOOKUP($A9,'համապետական I մաս'!$A$6:$J$145,8,FALSE)</f>
        <v>AM0408291</v>
      </c>
      <c r="J9" s="20" t="str">
        <f>VLOOKUP($A9,'համապետական I մաս'!$A$6:$J$145,9,FALSE)</f>
        <v xml:space="preserve">Արագածոտնի մարզ, գ. Ուջան, Անդրանիկի 4, 11տ </v>
      </c>
      <c r="K9" s="20" t="str">
        <f>VLOOKUP($A9,'համապետական I մաս'!$A$6:$J$145,10,FALSE)</f>
        <v>Աշտարակ Բ/Կ, մաշկավեներոլոգ</v>
      </c>
    </row>
    <row r="10" spans="1:11" ht="27" x14ac:dyDescent="0.2">
      <c r="A10" s="22">
        <v>41</v>
      </c>
      <c r="B10" s="7"/>
      <c r="C10" s="20" t="str">
        <f>VLOOKUP($A10,'համապետական I մաս'!$A$6:$J$145,2,FALSE)</f>
        <v>Գեւորգյան</v>
      </c>
      <c r="D10" s="20" t="str">
        <f>VLOOKUP($A10,'համապետական I մաս'!$A$6:$J$145,3,FALSE)</f>
        <v>Գեւորգ</v>
      </c>
      <c r="E10" s="20" t="str">
        <f>VLOOKUP($A10,'համապետական I մաս'!$A$6:$J$145,4,FALSE)</f>
        <v>Նուռիջանի</v>
      </c>
      <c r="F10" s="20" t="str">
        <f>VLOOKUP($A10,'համապետական I մաս'!$A$6:$J$145,5,FALSE)</f>
        <v>17.04.1962</v>
      </c>
      <c r="G10" s="20" t="str">
        <f>VLOOKUP($A10,'համապետական I մաս'!$A$6:$J$145,6,FALSE)</f>
        <v>ար.</v>
      </c>
      <c r="H10" s="20" t="str">
        <f>VLOOKUP($A10,'համապետական I մաս'!$A$6:$J$145,7,FALSE)</f>
        <v>Հայ Ազգային Կոնգրես</v>
      </c>
      <c r="I10" s="20" t="str">
        <f>VLOOKUP($A10,'համապետական I մաս'!$A$6:$J$145,8,FALSE)</f>
        <v>ID004408498</v>
      </c>
      <c r="J10" s="20" t="str">
        <f>VLOOKUP($A10,'համապետական I մաս'!$A$6:$J$145,9,FALSE)</f>
        <v>Արագածոտնի մարզ, գ. Քուչակ, 4-րդ փող, տուն 18</v>
      </c>
      <c r="K10" s="20" t="str">
        <f>VLOOKUP($A10,'համապետական I մաս'!$A$6:$J$145,10,FALSE)</f>
        <v>չի աշխատում</v>
      </c>
    </row>
    <row r="11" spans="1:11" ht="27" x14ac:dyDescent="0.2">
      <c r="A11" s="22">
        <v>125</v>
      </c>
      <c r="B11" s="7"/>
      <c r="C11" s="20" t="str">
        <f>VLOOKUP($A11,'համապետական I մաս'!$A$6:$J$145,2,FALSE)</f>
        <v>Հակոբյան</v>
      </c>
      <c r="D11" s="20" t="str">
        <f>VLOOKUP($A11,'համապետական I մաս'!$A$6:$J$145,3,FALSE)</f>
        <v>Ջուլետա</v>
      </c>
      <c r="E11" s="20" t="str">
        <f>VLOOKUP($A11,'համապետական I մաս'!$A$6:$J$145,4,FALSE)</f>
        <v>Ռազմիկի</v>
      </c>
      <c r="F11" s="20" t="str">
        <f>VLOOKUP($A11,'համապետական I մաս'!$A$6:$J$145,5,FALSE)</f>
        <v>13.11.1965</v>
      </c>
      <c r="G11" s="20" t="str">
        <f>VLOOKUP($A11,'համապետական I մաս'!$A$6:$J$145,6,FALSE)</f>
        <v>իգ.</v>
      </c>
      <c r="H11" s="20" t="str">
        <f>VLOOKUP($A11,'համապետական I մաս'!$A$6:$J$145,7,FALSE)</f>
        <v>անկուսակցական</v>
      </c>
      <c r="I11" s="20" t="str">
        <f>VLOOKUP($A11,'համապետական I մաս'!$A$6:$J$145,8,FALSE)</f>
        <v>ID003306941</v>
      </c>
      <c r="J11" s="20" t="str">
        <f>VLOOKUP($A11,'համապետական I մաս'!$A$6:$J$145,9,FALSE)</f>
        <v>Արագածոտնի մարզ, գ. Ոսկեվազ</v>
      </c>
      <c r="K11" s="20" t="str">
        <f>VLOOKUP($A11,'համապետական I մաս'!$A$6:$J$145,10,FALSE)</f>
        <v>չի աշխատում</v>
      </c>
    </row>
    <row r="12" spans="1:11" ht="27" x14ac:dyDescent="0.2">
      <c r="A12" s="22">
        <v>133</v>
      </c>
      <c r="B12" s="7"/>
      <c r="C12" s="20" t="str">
        <f>VLOOKUP($A12,'համապետական I մաս'!$A$6:$J$145,2,FALSE)</f>
        <v>Հարությունյան</v>
      </c>
      <c r="D12" s="20" t="str">
        <f>VLOOKUP($A12,'համապետական I մաս'!$A$6:$J$145,3,FALSE)</f>
        <v>Նինել</v>
      </c>
      <c r="E12" s="20" t="str">
        <f>VLOOKUP($A12,'համապետական I մաս'!$A$6:$J$145,4,FALSE)</f>
        <v>Միսակի</v>
      </c>
      <c r="F12" s="20" t="str">
        <f>VLOOKUP($A12,'համապետական I մաս'!$A$6:$J$145,5,FALSE)</f>
        <v>11.03.1955</v>
      </c>
      <c r="G12" s="20" t="str">
        <f>VLOOKUP($A12,'համապետական I մաս'!$A$6:$J$145,6,FALSE)</f>
        <v>իգ.</v>
      </c>
      <c r="H12" s="20" t="str">
        <f>VLOOKUP($A12,'համապետական I մաս'!$A$6:$J$145,7,FALSE)</f>
        <v>անկուսակցական</v>
      </c>
      <c r="I12" s="20" t="str">
        <f>VLOOKUP($A12,'համապետական I մաս'!$A$6:$J$145,8,FALSE)</f>
        <v>AM0471885</v>
      </c>
      <c r="J12" s="20" t="str">
        <f>VLOOKUP($A12,'համապետական I մաս'!$A$6:$J$145,9,FALSE)</f>
        <v>Արագածոտնի մարզ,  գ. Արայի, 3փ, 4տ</v>
      </c>
      <c r="K12" s="20" t="str">
        <f>VLOOKUP($A12,'համապետական I մաս'!$A$6:$J$145,10,FALSE)</f>
        <v>չի աշխատում</v>
      </c>
    </row>
  </sheetData>
  <sheetProtection password="CF66" sheet="1" objects="1" scenarios="1"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 ԸՏ</vt:lpstr>
      <vt:lpstr>2 ԸՏ </vt:lpstr>
      <vt:lpstr>3 ԸՏ</vt:lpstr>
      <vt:lpstr>4 ԸՏ </vt:lpstr>
      <vt:lpstr>5 ԸՏ</vt:lpstr>
      <vt:lpstr>6 ԸՏ </vt:lpstr>
      <vt:lpstr>7 ԸՏ </vt:lpstr>
      <vt:lpstr>8 ԸՏ</vt:lpstr>
      <vt:lpstr>9 ԸՏ </vt:lpstr>
      <vt:lpstr>10 ԸՏ </vt:lpstr>
      <vt:lpstr>11 ԸՏ</vt:lpstr>
      <vt:lpstr>12 ԸՏ</vt:lpstr>
      <vt:lpstr>13 ԸՏ</vt:lpstr>
      <vt:lpstr>Sheet3</vt:lpstr>
      <vt:lpstr>'1 ԸՏ'!Print_Area</vt:lpstr>
      <vt:lpstr>'10 ԸՏ '!Print_Area</vt:lpstr>
      <vt:lpstr>'11 ԸՏ'!Print_Area</vt:lpstr>
      <vt:lpstr>'12 ԸՏ'!Print_Area</vt:lpstr>
      <vt:lpstr>'13 ԸՏ'!Print_Area</vt:lpstr>
      <vt:lpstr>'2 ԸՏ '!Print_Area</vt:lpstr>
      <vt:lpstr>'3 ԸՏ'!Print_Area</vt:lpstr>
      <vt:lpstr>'4 ԸՏ '!Print_Area</vt:lpstr>
      <vt:lpstr>'5 ԸՏ'!Print_Area</vt:lpstr>
      <vt:lpstr>'6 ԸՏ '!Print_Area</vt:lpstr>
      <vt:lpstr>'7 ԸՏ '!Print_Area</vt:lpstr>
      <vt:lpstr>'8 ԸՏ'!Print_Area</vt:lpstr>
      <vt:lpstr>'9 ԸՏ '!Print_Area</vt:lpstr>
      <vt:lpstr>'համապետական I մաս'!Print_Area</vt:lpstr>
      <vt:lpstr>'համապետական II մաս'!Print_Area</vt:lpstr>
      <vt:lpstr>'1 ԸՏ'!Print_Titles</vt:lpstr>
      <vt:lpstr>'10 ԸՏ '!Print_Titles</vt:lpstr>
      <vt:lpstr>'11 ԸՏ'!Print_Titles</vt:lpstr>
      <vt:lpstr>'12 ԸՏ'!Print_Titles</vt:lpstr>
      <vt:lpstr>'13 ԸՏ'!Print_Titles</vt:lpstr>
      <vt:lpstr>'2 ԸՏ '!Print_Titles</vt:lpstr>
      <vt:lpstr>'3 ԸՏ'!Print_Titles</vt:lpstr>
      <vt:lpstr>'4 ԸՏ '!Print_Titles</vt:lpstr>
      <vt:lpstr>'5 ԸՏ'!Print_Titles</vt:lpstr>
      <vt:lpstr>'6 ԸՏ '!Print_Titles</vt:lpstr>
      <vt:lpstr>'7 ԸՏ '!Print_Titles</vt:lpstr>
      <vt:lpstr>'8 ԸՏ'!Print_Titles</vt:lpstr>
      <vt:lpstr>'9 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2017-02-17T11:15:07Z</cp:lastPrinted>
  <dcterms:created xsi:type="dcterms:W3CDTF">2011-07-26T11:03:07Z</dcterms:created>
  <dcterms:modified xsi:type="dcterms:W3CDTF">2017-02-24T16:59:05Z</dcterms:modified>
</cp:coreProperties>
</file>