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60" windowWidth="19440" windowHeight="7470"/>
  </bookViews>
  <sheets>
    <sheet name="համապետական I մաս" sheetId="1" r:id="rId1"/>
    <sheet name="համապետական II մաս" sheetId="4" r:id="rId2"/>
    <sheet name="1 ԸՏ" sheetId="5" r:id="rId3"/>
    <sheet name="2 ԸՏ " sheetId="6" r:id="rId4"/>
    <sheet name="3 ԸՏ" sheetId="7" r:id="rId5"/>
    <sheet name="4 ԸՏ " sheetId="8" r:id="rId6"/>
    <sheet name="5 ԸՏ" sheetId="9" r:id="rId7"/>
    <sheet name="6 ԸՏ " sheetId="10" r:id="rId8"/>
    <sheet name="7 ԸՏ " sheetId="11" r:id="rId9"/>
    <sheet name="8 ԸՏ" sheetId="12" r:id="rId10"/>
    <sheet name="9 ԸՏ " sheetId="13" r:id="rId11"/>
    <sheet name="10 ԸՏ " sheetId="14" r:id="rId12"/>
    <sheet name="11 ԸՏ" sheetId="15" r:id="rId13"/>
    <sheet name="12 ԸՏ" sheetId="16" r:id="rId14"/>
    <sheet name="13 ԸՏ" sheetId="17" r:id="rId15"/>
    <sheet name="Sheet3" sheetId="3" state="hidden" r:id="rId16"/>
  </sheets>
  <externalReferences>
    <externalReference r:id="rId17"/>
  </externalReferences>
  <definedNames>
    <definedName name="_xlnm.Print_Area" localSheetId="2">'1 ԸՏ'!$B$2:$K$16</definedName>
    <definedName name="_xlnm.Print_Area" localSheetId="11">'10 ԸՏ '!$B$2:$K$16</definedName>
    <definedName name="_xlnm.Print_Area" localSheetId="12">'11 ԸՏ'!$B$2:$K$12</definedName>
    <definedName name="_xlnm.Print_Area" localSheetId="13">'12 ԸՏ'!$B$2:$K$15</definedName>
    <definedName name="_xlnm.Print_Area" localSheetId="14">'13 ԸՏ'!$B$2:$K$10</definedName>
    <definedName name="_xlnm.Print_Area" localSheetId="3">'2 ԸՏ '!$B$2:$K$19</definedName>
    <definedName name="_xlnm.Print_Area" localSheetId="4">'3 ԸՏ'!$B$2:$K$13</definedName>
    <definedName name="_xlnm.Print_Area" localSheetId="5">'4 ԸՏ '!$B$2:$K$11</definedName>
    <definedName name="_xlnm.Print_Area" localSheetId="6">'5 ԸՏ'!$B$2:$K$13</definedName>
    <definedName name="_xlnm.Print_Area" localSheetId="7">'6 ԸՏ '!$B$2:$K$12</definedName>
    <definedName name="_xlnm.Print_Area" localSheetId="8">'7 ԸՏ '!$B$2:$K$12</definedName>
    <definedName name="_xlnm.Print_Area" localSheetId="9">'8 ԸՏ'!$B$2:$K$11</definedName>
    <definedName name="_xlnm.Print_Area" localSheetId="10">'9 ԸՏ '!$B$2:$K$20</definedName>
    <definedName name="_xlnm.Print_Area" localSheetId="0">'համապետական I մաս'!$A$2:$J$126</definedName>
    <definedName name="_xlnm.Print_Area" localSheetId="1">'համապետական II մաս'!$B$2:$K$25</definedName>
    <definedName name="_xlnm.Print_Titles" localSheetId="2">'1 ԸՏ'!$5:$5</definedName>
    <definedName name="_xlnm.Print_Titles" localSheetId="11">'10 ԸՏ '!$5:$5</definedName>
    <definedName name="_xlnm.Print_Titles" localSheetId="12">'11 ԸՏ'!$5:$5</definedName>
    <definedName name="_xlnm.Print_Titles" localSheetId="13">'12 ԸՏ'!$5:$5</definedName>
    <definedName name="_xlnm.Print_Titles" localSheetId="14">'13 ԸՏ'!$5:$5</definedName>
    <definedName name="_xlnm.Print_Titles" localSheetId="3">'2 ԸՏ '!$5:$5</definedName>
    <definedName name="_xlnm.Print_Titles" localSheetId="4">'3 ԸՏ'!$5:$5</definedName>
    <definedName name="_xlnm.Print_Titles" localSheetId="5">'4 ԸՏ '!$5:$5</definedName>
    <definedName name="_xlnm.Print_Titles" localSheetId="6">'5 ԸՏ'!$5:$5</definedName>
    <definedName name="_xlnm.Print_Titles" localSheetId="7">'6 ԸՏ '!$5:$5</definedName>
    <definedName name="_xlnm.Print_Titles" localSheetId="8">'7 ԸՏ '!$5:$5</definedName>
    <definedName name="_xlnm.Print_Titles" localSheetId="9">'8 ԸՏ'!$5:$5</definedName>
    <definedName name="_xlnm.Print_Titles" localSheetId="10">'9 ԸՏ '!$5:$5</definedName>
    <definedName name="_xlnm.Print_Titles" localSheetId="0">'համապետական I մաս'!$5:$5</definedName>
    <definedName name="_xlnm.Print_Titles" localSheetId="1">'համապետական II մաս'!$5:$5</definedName>
  </definedNames>
  <calcPr calcId="145621"/>
</workbook>
</file>

<file path=xl/calcChain.xml><?xml version="1.0" encoding="utf-8"?>
<calcChain xmlns="http://schemas.openxmlformats.org/spreadsheetml/2006/main">
  <c r="K10" i="17" l="1"/>
  <c r="J10" i="17"/>
  <c r="I10" i="17"/>
  <c r="H10" i="17"/>
  <c r="G10" i="17"/>
  <c r="F10" i="17"/>
  <c r="E10" i="17"/>
  <c r="D10" i="17"/>
  <c r="C10" i="17"/>
  <c r="K9" i="17"/>
  <c r="J9" i="17"/>
  <c r="I9" i="17"/>
  <c r="H9" i="17"/>
  <c r="G9" i="17"/>
  <c r="F9" i="17"/>
  <c r="E9" i="17"/>
  <c r="D9" i="17"/>
  <c r="C9" i="17"/>
  <c r="K8" i="17"/>
  <c r="J8" i="17"/>
  <c r="I8" i="17"/>
  <c r="H8" i="17"/>
  <c r="G8" i="17"/>
  <c r="F8" i="17"/>
  <c r="E8" i="17"/>
  <c r="D8" i="17"/>
  <c r="C8" i="17"/>
  <c r="K7" i="17"/>
  <c r="J7" i="17"/>
  <c r="I7" i="17"/>
  <c r="H7" i="17"/>
  <c r="G7" i="17"/>
  <c r="F7" i="17"/>
  <c r="E7" i="17"/>
  <c r="D7" i="17"/>
  <c r="C7" i="17"/>
  <c r="K6" i="17"/>
  <c r="J6" i="17"/>
  <c r="I6" i="17"/>
  <c r="H6" i="17"/>
  <c r="G6" i="17"/>
  <c r="F6" i="17"/>
  <c r="E6" i="17"/>
  <c r="D6" i="17"/>
  <c r="C6" i="17"/>
  <c r="B3" i="17"/>
  <c r="K15" i="16"/>
  <c r="J15" i="16"/>
  <c r="I15" i="16"/>
  <c r="H15" i="16"/>
  <c r="G15" i="16"/>
  <c r="F15" i="16"/>
  <c r="E15" i="16"/>
  <c r="D15" i="16"/>
  <c r="C15" i="16"/>
  <c r="K14" i="16"/>
  <c r="J14" i="16"/>
  <c r="I14" i="16"/>
  <c r="H14" i="16"/>
  <c r="G14" i="16"/>
  <c r="F14" i="16"/>
  <c r="E14" i="16"/>
  <c r="D14" i="16"/>
  <c r="C14" i="16"/>
  <c r="K13" i="16"/>
  <c r="J13" i="16"/>
  <c r="I13" i="16"/>
  <c r="H13" i="16"/>
  <c r="G13" i="16"/>
  <c r="F13" i="16"/>
  <c r="E13" i="16"/>
  <c r="D13" i="16"/>
  <c r="C13" i="16"/>
  <c r="K12" i="16"/>
  <c r="J12" i="16"/>
  <c r="I12" i="16"/>
  <c r="H12" i="16"/>
  <c r="G12" i="16"/>
  <c r="F12" i="16"/>
  <c r="E12" i="16"/>
  <c r="D12" i="16"/>
  <c r="C12" i="16"/>
  <c r="K11" i="16"/>
  <c r="J11" i="16"/>
  <c r="I11" i="16"/>
  <c r="H11" i="16"/>
  <c r="G11" i="16"/>
  <c r="F11" i="16"/>
  <c r="E11" i="16"/>
  <c r="D11" i="16"/>
  <c r="C11" i="16"/>
  <c r="K10" i="16"/>
  <c r="J10" i="16"/>
  <c r="I10" i="16"/>
  <c r="H10" i="16"/>
  <c r="G10" i="16"/>
  <c r="F10" i="16"/>
  <c r="E10" i="16"/>
  <c r="D10" i="16"/>
  <c r="C10" i="16"/>
  <c r="K9" i="16"/>
  <c r="J9" i="16"/>
  <c r="I9" i="16"/>
  <c r="H9" i="16"/>
  <c r="G9" i="16"/>
  <c r="F9" i="16"/>
  <c r="E9" i="16"/>
  <c r="D9" i="16"/>
  <c r="C9" i="16"/>
  <c r="K8" i="16"/>
  <c r="J8" i="16"/>
  <c r="I8" i="16"/>
  <c r="H8" i="16"/>
  <c r="G8" i="16"/>
  <c r="F8" i="16"/>
  <c r="E8" i="16"/>
  <c r="D8" i="16"/>
  <c r="C8" i="16"/>
  <c r="K7" i="16"/>
  <c r="J7" i="16"/>
  <c r="I7" i="16"/>
  <c r="H7" i="16"/>
  <c r="G7" i="16"/>
  <c r="F7" i="16"/>
  <c r="E7" i="16"/>
  <c r="D7" i="16"/>
  <c r="C7" i="16"/>
  <c r="K6" i="16"/>
  <c r="J6" i="16"/>
  <c r="I6" i="16"/>
  <c r="H6" i="16"/>
  <c r="G6" i="16"/>
  <c r="F6" i="16"/>
  <c r="E6" i="16"/>
  <c r="D6" i="16"/>
  <c r="C6" i="16"/>
  <c r="B3" i="16"/>
  <c r="K12" i="15"/>
  <c r="J12" i="15"/>
  <c r="I12" i="15"/>
  <c r="H12" i="15"/>
  <c r="G12" i="15"/>
  <c r="F12" i="15"/>
  <c r="E12" i="15"/>
  <c r="D12" i="15"/>
  <c r="C12" i="15"/>
  <c r="K11" i="15"/>
  <c r="J11" i="15"/>
  <c r="I11" i="15"/>
  <c r="H11" i="15"/>
  <c r="G11" i="15"/>
  <c r="F11" i="15"/>
  <c r="E11" i="15"/>
  <c r="D11" i="15"/>
  <c r="C11" i="15"/>
  <c r="K10" i="15"/>
  <c r="J10" i="15"/>
  <c r="I10" i="15"/>
  <c r="H10" i="15"/>
  <c r="G10" i="15"/>
  <c r="F10" i="15"/>
  <c r="E10" i="15"/>
  <c r="D10" i="15"/>
  <c r="C10" i="15"/>
  <c r="K9" i="15"/>
  <c r="J9" i="15"/>
  <c r="I9" i="15"/>
  <c r="H9" i="15"/>
  <c r="G9" i="15"/>
  <c r="F9" i="15"/>
  <c r="E9" i="15"/>
  <c r="D9" i="15"/>
  <c r="C9" i="15"/>
  <c r="K8" i="15"/>
  <c r="J8" i="15"/>
  <c r="I8" i="15"/>
  <c r="H8" i="15"/>
  <c r="G8" i="15"/>
  <c r="F8" i="15"/>
  <c r="E8" i="15"/>
  <c r="D8" i="15"/>
  <c r="C8" i="15"/>
  <c r="K7" i="15"/>
  <c r="J7" i="15"/>
  <c r="I7" i="15"/>
  <c r="H7" i="15"/>
  <c r="G7" i="15"/>
  <c r="F7" i="15"/>
  <c r="E7" i="15"/>
  <c r="D7" i="15"/>
  <c r="C7" i="15"/>
  <c r="K6" i="15"/>
  <c r="J6" i="15"/>
  <c r="I6" i="15"/>
  <c r="H6" i="15"/>
  <c r="G6" i="15"/>
  <c r="F6" i="15"/>
  <c r="E6" i="15"/>
  <c r="D6" i="15"/>
  <c r="C6" i="15"/>
  <c r="B3" i="15"/>
  <c r="K16" i="14"/>
  <c r="J16" i="14"/>
  <c r="I16" i="14"/>
  <c r="H16" i="14"/>
  <c r="G16" i="14"/>
  <c r="F16" i="14"/>
  <c r="E16" i="14"/>
  <c r="D16" i="14"/>
  <c r="C16" i="14"/>
  <c r="K15" i="14"/>
  <c r="J15" i="14"/>
  <c r="I15" i="14"/>
  <c r="H15" i="14"/>
  <c r="G15" i="14"/>
  <c r="F15" i="14"/>
  <c r="E15" i="14"/>
  <c r="D15" i="14"/>
  <c r="C15" i="14"/>
  <c r="K14" i="14"/>
  <c r="J14" i="14"/>
  <c r="I14" i="14"/>
  <c r="H14" i="14"/>
  <c r="G14" i="14"/>
  <c r="F14" i="14"/>
  <c r="E14" i="14"/>
  <c r="D14" i="14"/>
  <c r="C14" i="14"/>
  <c r="K13" i="14"/>
  <c r="J13" i="14"/>
  <c r="I13" i="14"/>
  <c r="H13" i="14"/>
  <c r="G13" i="14"/>
  <c r="F13" i="14"/>
  <c r="E13" i="14"/>
  <c r="D13" i="14"/>
  <c r="C13" i="14"/>
  <c r="K12" i="14"/>
  <c r="J12" i="14"/>
  <c r="I12" i="14"/>
  <c r="H12" i="14"/>
  <c r="G12" i="14"/>
  <c r="F12" i="14"/>
  <c r="E12" i="14"/>
  <c r="D12" i="14"/>
  <c r="C12" i="14"/>
  <c r="K11" i="14"/>
  <c r="J11" i="14"/>
  <c r="I11" i="14"/>
  <c r="H11" i="14"/>
  <c r="G11" i="14"/>
  <c r="F11" i="14"/>
  <c r="E11" i="14"/>
  <c r="D11" i="14"/>
  <c r="C11" i="14"/>
  <c r="K10" i="14"/>
  <c r="J10" i="14"/>
  <c r="I10" i="14"/>
  <c r="H10" i="14"/>
  <c r="G10" i="14"/>
  <c r="F10" i="14"/>
  <c r="E10" i="14"/>
  <c r="D10" i="14"/>
  <c r="C10" i="14"/>
  <c r="K9" i="14"/>
  <c r="J9" i="14"/>
  <c r="I9" i="14"/>
  <c r="H9" i="14"/>
  <c r="G9" i="14"/>
  <c r="F9" i="14"/>
  <c r="E9" i="14"/>
  <c r="D9" i="14"/>
  <c r="C9" i="14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B3" i="14"/>
  <c r="K20" i="13"/>
  <c r="J20" i="13"/>
  <c r="I20" i="13"/>
  <c r="H20" i="13"/>
  <c r="G20" i="13"/>
  <c r="F20" i="13"/>
  <c r="E20" i="13"/>
  <c r="D20" i="13"/>
  <c r="C20" i="13"/>
  <c r="K19" i="13"/>
  <c r="J19" i="13"/>
  <c r="I19" i="13"/>
  <c r="H19" i="13"/>
  <c r="G19" i="13"/>
  <c r="F19" i="13"/>
  <c r="E19" i="13"/>
  <c r="D19" i="13"/>
  <c r="C19" i="13"/>
  <c r="K18" i="13"/>
  <c r="J18" i="13"/>
  <c r="I18" i="13"/>
  <c r="H18" i="13"/>
  <c r="G18" i="13"/>
  <c r="F18" i="13"/>
  <c r="E18" i="13"/>
  <c r="D18" i="13"/>
  <c r="C18" i="13"/>
  <c r="K17" i="13"/>
  <c r="J17" i="13"/>
  <c r="I17" i="13"/>
  <c r="H17" i="13"/>
  <c r="G17" i="13"/>
  <c r="F17" i="13"/>
  <c r="E17" i="13"/>
  <c r="D17" i="13"/>
  <c r="C17" i="13"/>
  <c r="K16" i="13"/>
  <c r="J16" i="13"/>
  <c r="I16" i="13"/>
  <c r="H16" i="13"/>
  <c r="G16" i="13"/>
  <c r="F16" i="13"/>
  <c r="E16" i="13"/>
  <c r="D16" i="13"/>
  <c r="C16" i="13"/>
  <c r="K15" i="13"/>
  <c r="J15" i="13"/>
  <c r="I15" i="13"/>
  <c r="H15" i="13"/>
  <c r="G15" i="13"/>
  <c r="F15" i="13"/>
  <c r="E15" i="13"/>
  <c r="D15" i="13"/>
  <c r="C15" i="13"/>
  <c r="K14" i="13"/>
  <c r="J14" i="13"/>
  <c r="I14" i="13"/>
  <c r="H14" i="13"/>
  <c r="G14" i="13"/>
  <c r="F14" i="13"/>
  <c r="E14" i="13"/>
  <c r="D14" i="13"/>
  <c r="C14" i="13"/>
  <c r="K13" i="13"/>
  <c r="J13" i="13"/>
  <c r="I13" i="13"/>
  <c r="H13" i="13"/>
  <c r="G13" i="13"/>
  <c r="F13" i="13"/>
  <c r="E13" i="13"/>
  <c r="D13" i="13"/>
  <c r="C13" i="13"/>
  <c r="K12" i="13"/>
  <c r="J12" i="13"/>
  <c r="I12" i="13"/>
  <c r="H12" i="13"/>
  <c r="G12" i="13"/>
  <c r="F12" i="13"/>
  <c r="E12" i="13"/>
  <c r="D12" i="13"/>
  <c r="C12" i="13"/>
  <c r="K11" i="13"/>
  <c r="J11" i="13"/>
  <c r="I11" i="13"/>
  <c r="H11" i="13"/>
  <c r="G11" i="13"/>
  <c r="F11" i="13"/>
  <c r="E11" i="13"/>
  <c r="D11" i="13"/>
  <c r="C11" i="13"/>
  <c r="K10" i="13"/>
  <c r="J10" i="13"/>
  <c r="I10" i="13"/>
  <c r="H10" i="13"/>
  <c r="G10" i="13"/>
  <c r="F10" i="13"/>
  <c r="E10" i="13"/>
  <c r="D10" i="13"/>
  <c r="C10" i="13"/>
  <c r="K9" i="13"/>
  <c r="J9" i="13"/>
  <c r="I9" i="13"/>
  <c r="H9" i="13"/>
  <c r="G9" i="13"/>
  <c r="F9" i="13"/>
  <c r="E9" i="13"/>
  <c r="D9" i="13"/>
  <c r="C9" i="13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B3" i="13"/>
  <c r="K11" i="12"/>
  <c r="J11" i="12"/>
  <c r="I11" i="12"/>
  <c r="H11" i="12"/>
  <c r="G11" i="12"/>
  <c r="F11" i="12"/>
  <c r="E11" i="12"/>
  <c r="D11" i="12"/>
  <c r="C11" i="12"/>
  <c r="K10" i="12"/>
  <c r="J10" i="12"/>
  <c r="I10" i="12"/>
  <c r="H10" i="12"/>
  <c r="G10" i="12"/>
  <c r="F10" i="12"/>
  <c r="E10" i="12"/>
  <c r="D10" i="12"/>
  <c r="C10" i="12"/>
  <c r="K9" i="12"/>
  <c r="J9" i="12"/>
  <c r="I9" i="12"/>
  <c r="H9" i="12"/>
  <c r="G9" i="12"/>
  <c r="F9" i="12"/>
  <c r="E9" i="12"/>
  <c r="D9" i="12"/>
  <c r="C9" i="12"/>
  <c r="K8" i="12"/>
  <c r="J8" i="12"/>
  <c r="I8" i="12"/>
  <c r="H8" i="12"/>
  <c r="G8" i="12"/>
  <c r="F8" i="12"/>
  <c r="E8" i="12"/>
  <c r="D8" i="12"/>
  <c r="C8" i="12"/>
  <c r="K7" i="12"/>
  <c r="J7" i="12"/>
  <c r="I7" i="12"/>
  <c r="H7" i="12"/>
  <c r="G7" i="12"/>
  <c r="F7" i="12"/>
  <c r="E7" i="12"/>
  <c r="D7" i="12"/>
  <c r="C7" i="12"/>
  <c r="K6" i="12"/>
  <c r="J6" i="12"/>
  <c r="I6" i="12"/>
  <c r="H6" i="12"/>
  <c r="G6" i="12"/>
  <c r="F6" i="12"/>
  <c r="E6" i="12"/>
  <c r="D6" i="12"/>
  <c r="C6" i="12"/>
  <c r="B3" i="12"/>
  <c r="K12" i="11"/>
  <c r="J12" i="11"/>
  <c r="I12" i="11"/>
  <c r="H12" i="11"/>
  <c r="G12" i="11"/>
  <c r="F12" i="11"/>
  <c r="E12" i="11"/>
  <c r="D12" i="11"/>
  <c r="C12" i="11"/>
  <c r="K11" i="11"/>
  <c r="J11" i="11"/>
  <c r="I11" i="11"/>
  <c r="H11" i="11"/>
  <c r="G11" i="11"/>
  <c r="F11" i="11"/>
  <c r="E11" i="11"/>
  <c r="D11" i="11"/>
  <c r="C11" i="11"/>
  <c r="K10" i="11"/>
  <c r="J10" i="11"/>
  <c r="I10" i="11"/>
  <c r="H10" i="11"/>
  <c r="G10" i="11"/>
  <c r="F10" i="11"/>
  <c r="E10" i="11"/>
  <c r="D10" i="11"/>
  <c r="C10" i="11"/>
  <c r="K9" i="11"/>
  <c r="J9" i="11"/>
  <c r="I9" i="11"/>
  <c r="H9" i="11"/>
  <c r="G9" i="11"/>
  <c r="F9" i="11"/>
  <c r="E9" i="11"/>
  <c r="D9" i="11"/>
  <c r="C9" i="11"/>
  <c r="K8" i="11"/>
  <c r="J8" i="11"/>
  <c r="I8" i="11"/>
  <c r="H8" i="11"/>
  <c r="G8" i="11"/>
  <c r="F8" i="11"/>
  <c r="E8" i="11"/>
  <c r="D8" i="11"/>
  <c r="C8" i="11"/>
  <c r="K7" i="11"/>
  <c r="J7" i="11"/>
  <c r="I7" i="11"/>
  <c r="H7" i="11"/>
  <c r="G7" i="11"/>
  <c r="F7" i="11"/>
  <c r="E7" i="11"/>
  <c r="D7" i="11"/>
  <c r="C7" i="11"/>
  <c r="K6" i="11"/>
  <c r="J6" i="11"/>
  <c r="I6" i="11"/>
  <c r="H6" i="11"/>
  <c r="G6" i="11"/>
  <c r="F6" i="11"/>
  <c r="E6" i="11"/>
  <c r="D6" i="11"/>
  <c r="C6" i="11"/>
  <c r="B3" i="11"/>
  <c r="K12" i="10"/>
  <c r="J12" i="10"/>
  <c r="I12" i="10"/>
  <c r="H12" i="10"/>
  <c r="G12" i="10"/>
  <c r="F12" i="10"/>
  <c r="E12" i="10"/>
  <c r="D12" i="10"/>
  <c r="C12" i="10"/>
  <c r="K11" i="10"/>
  <c r="J11" i="10"/>
  <c r="I11" i="10"/>
  <c r="H11" i="10"/>
  <c r="G11" i="10"/>
  <c r="F11" i="10"/>
  <c r="E11" i="10"/>
  <c r="D11" i="10"/>
  <c r="C11" i="10"/>
  <c r="K10" i="10"/>
  <c r="J10" i="10"/>
  <c r="I10" i="10"/>
  <c r="H10" i="10"/>
  <c r="G10" i="10"/>
  <c r="F10" i="10"/>
  <c r="E10" i="10"/>
  <c r="D10" i="10"/>
  <c r="C10" i="10"/>
  <c r="K9" i="10"/>
  <c r="J9" i="10"/>
  <c r="I9" i="10"/>
  <c r="H9" i="10"/>
  <c r="G9" i="10"/>
  <c r="F9" i="10"/>
  <c r="E9" i="10"/>
  <c r="D9" i="10"/>
  <c r="C9" i="10"/>
  <c r="K8" i="10"/>
  <c r="J8" i="10"/>
  <c r="I8" i="10"/>
  <c r="H8" i="10"/>
  <c r="G8" i="10"/>
  <c r="F8" i="10"/>
  <c r="E8" i="10"/>
  <c r="D8" i="10"/>
  <c r="C8" i="10"/>
  <c r="K7" i="10"/>
  <c r="J7" i="10"/>
  <c r="I7" i="10"/>
  <c r="H7" i="10"/>
  <c r="G7" i="10"/>
  <c r="F7" i="10"/>
  <c r="E7" i="10"/>
  <c r="D7" i="10"/>
  <c r="C7" i="10"/>
  <c r="K6" i="10"/>
  <c r="J6" i="10"/>
  <c r="I6" i="10"/>
  <c r="H6" i="10"/>
  <c r="G6" i="10"/>
  <c r="F6" i="10"/>
  <c r="E6" i="10"/>
  <c r="D6" i="10"/>
  <c r="C6" i="10"/>
  <c r="B3" i="10"/>
  <c r="K13" i="9"/>
  <c r="J13" i="9"/>
  <c r="I13" i="9"/>
  <c r="H13" i="9"/>
  <c r="G13" i="9"/>
  <c r="F13" i="9"/>
  <c r="E13" i="9"/>
  <c r="D13" i="9"/>
  <c r="C13" i="9"/>
  <c r="K12" i="9"/>
  <c r="J12" i="9"/>
  <c r="I12" i="9"/>
  <c r="H12" i="9"/>
  <c r="G12" i="9"/>
  <c r="F12" i="9"/>
  <c r="E12" i="9"/>
  <c r="D12" i="9"/>
  <c r="C12" i="9"/>
  <c r="K11" i="9"/>
  <c r="J11" i="9"/>
  <c r="I11" i="9"/>
  <c r="H11" i="9"/>
  <c r="G11" i="9"/>
  <c r="F11" i="9"/>
  <c r="E11" i="9"/>
  <c r="D11" i="9"/>
  <c r="C11" i="9"/>
  <c r="K10" i="9"/>
  <c r="J10" i="9"/>
  <c r="I10" i="9"/>
  <c r="H10" i="9"/>
  <c r="G10" i="9"/>
  <c r="F10" i="9"/>
  <c r="E10" i="9"/>
  <c r="D10" i="9"/>
  <c r="C10" i="9"/>
  <c r="K9" i="9"/>
  <c r="J9" i="9"/>
  <c r="I9" i="9"/>
  <c r="H9" i="9"/>
  <c r="G9" i="9"/>
  <c r="F9" i="9"/>
  <c r="E9" i="9"/>
  <c r="D9" i="9"/>
  <c r="C9" i="9"/>
  <c r="K8" i="9"/>
  <c r="J8" i="9"/>
  <c r="I8" i="9"/>
  <c r="H8" i="9"/>
  <c r="G8" i="9"/>
  <c r="F8" i="9"/>
  <c r="E8" i="9"/>
  <c r="D8" i="9"/>
  <c r="C8" i="9"/>
  <c r="K7" i="9"/>
  <c r="J7" i="9"/>
  <c r="I7" i="9"/>
  <c r="H7" i="9"/>
  <c r="G7" i="9"/>
  <c r="F7" i="9"/>
  <c r="E7" i="9"/>
  <c r="D7" i="9"/>
  <c r="C7" i="9"/>
  <c r="K6" i="9"/>
  <c r="J6" i="9"/>
  <c r="I6" i="9"/>
  <c r="H6" i="9"/>
  <c r="G6" i="9"/>
  <c r="F6" i="9"/>
  <c r="E6" i="9"/>
  <c r="D6" i="9"/>
  <c r="C6" i="9"/>
  <c r="B3" i="9"/>
  <c r="K11" i="8"/>
  <c r="J11" i="8"/>
  <c r="I11" i="8"/>
  <c r="H11" i="8"/>
  <c r="G11" i="8"/>
  <c r="F11" i="8"/>
  <c r="E11" i="8"/>
  <c r="D11" i="8"/>
  <c r="C11" i="8"/>
  <c r="K10" i="8"/>
  <c r="J10" i="8"/>
  <c r="I10" i="8"/>
  <c r="H10" i="8"/>
  <c r="G10" i="8"/>
  <c r="F10" i="8"/>
  <c r="E10" i="8"/>
  <c r="D10" i="8"/>
  <c r="C10" i="8"/>
  <c r="K9" i="8"/>
  <c r="J9" i="8"/>
  <c r="I9" i="8"/>
  <c r="H9" i="8"/>
  <c r="G9" i="8"/>
  <c r="F9" i="8"/>
  <c r="E9" i="8"/>
  <c r="D9" i="8"/>
  <c r="C9" i="8"/>
  <c r="K8" i="8"/>
  <c r="J8" i="8"/>
  <c r="I8" i="8"/>
  <c r="H8" i="8"/>
  <c r="G8" i="8"/>
  <c r="F8" i="8"/>
  <c r="E8" i="8"/>
  <c r="D8" i="8"/>
  <c r="C8" i="8"/>
  <c r="K7" i="8"/>
  <c r="J7" i="8"/>
  <c r="I7" i="8"/>
  <c r="H7" i="8"/>
  <c r="G7" i="8"/>
  <c r="F7" i="8"/>
  <c r="E7" i="8"/>
  <c r="D7" i="8"/>
  <c r="C7" i="8"/>
  <c r="K6" i="8"/>
  <c r="J6" i="8"/>
  <c r="I6" i="8"/>
  <c r="H6" i="8"/>
  <c r="G6" i="8"/>
  <c r="F6" i="8"/>
  <c r="E6" i="8"/>
  <c r="D6" i="8"/>
  <c r="C6" i="8"/>
  <c r="B3" i="8"/>
  <c r="K13" i="7"/>
  <c r="J13" i="7"/>
  <c r="I13" i="7"/>
  <c r="H13" i="7"/>
  <c r="G13" i="7"/>
  <c r="F13" i="7"/>
  <c r="E13" i="7"/>
  <c r="D13" i="7"/>
  <c r="C13" i="7"/>
  <c r="K12" i="7"/>
  <c r="J12" i="7"/>
  <c r="I12" i="7"/>
  <c r="H12" i="7"/>
  <c r="G12" i="7"/>
  <c r="F12" i="7"/>
  <c r="E12" i="7"/>
  <c r="D12" i="7"/>
  <c r="C12" i="7"/>
  <c r="K11" i="7"/>
  <c r="J11" i="7"/>
  <c r="I11" i="7"/>
  <c r="H11" i="7"/>
  <c r="G11" i="7"/>
  <c r="F11" i="7"/>
  <c r="E11" i="7"/>
  <c r="D11" i="7"/>
  <c r="C11" i="7"/>
  <c r="K10" i="7"/>
  <c r="J10" i="7"/>
  <c r="I10" i="7"/>
  <c r="H10" i="7"/>
  <c r="G10" i="7"/>
  <c r="F10" i="7"/>
  <c r="E10" i="7"/>
  <c r="D10" i="7"/>
  <c r="C10" i="7"/>
  <c r="K9" i="7"/>
  <c r="J9" i="7"/>
  <c r="I9" i="7"/>
  <c r="H9" i="7"/>
  <c r="G9" i="7"/>
  <c r="F9" i="7"/>
  <c r="E9" i="7"/>
  <c r="D9" i="7"/>
  <c r="C9" i="7"/>
  <c r="K8" i="7"/>
  <c r="J8" i="7"/>
  <c r="I8" i="7"/>
  <c r="H8" i="7"/>
  <c r="G8" i="7"/>
  <c r="F8" i="7"/>
  <c r="E8" i="7"/>
  <c r="D8" i="7"/>
  <c r="C8" i="7"/>
  <c r="K7" i="7"/>
  <c r="J7" i="7"/>
  <c r="I7" i="7"/>
  <c r="H7" i="7"/>
  <c r="G7" i="7"/>
  <c r="F7" i="7"/>
  <c r="E7" i="7"/>
  <c r="D7" i="7"/>
  <c r="C7" i="7"/>
  <c r="K6" i="7"/>
  <c r="J6" i="7"/>
  <c r="I6" i="7"/>
  <c r="H6" i="7"/>
  <c r="G6" i="7"/>
  <c r="F6" i="7"/>
  <c r="E6" i="7"/>
  <c r="D6" i="7"/>
  <c r="C6" i="7"/>
  <c r="B3" i="7"/>
  <c r="K19" i="6"/>
  <c r="J19" i="6"/>
  <c r="I19" i="6"/>
  <c r="H19" i="6"/>
  <c r="G19" i="6"/>
  <c r="F19" i="6"/>
  <c r="E19" i="6"/>
  <c r="D19" i="6"/>
  <c r="C19" i="6"/>
  <c r="K18" i="6"/>
  <c r="J18" i="6"/>
  <c r="I18" i="6"/>
  <c r="H18" i="6"/>
  <c r="G18" i="6"/>
  <c r="F18" i="6"/>
  <c r="E18" i="6"/>
  <c r="D18" i="6"/>
  <c r="C18" i="6"/>
  <c r="K17" i="6"/>
  <c r="J17" i="6"/>
  <c r="I17" i="6"/>
  <c r="H17" i="6"/>
  <c r="G17" i="6"/>
  <c r="F17" i="6"/>
  <c r="E17" i="6"/>
  <c r="D17" i="6"/>
  <c r="C17" i="6"/>
  <c r="K16" i="6"/>
  <c r="J16" i="6"/>
  <c r="I16" i="6"/>
  <c r="H16" i="6"/>
  <c r="G16" i="6"/>
  <c r="F16" i="6"/>
  <c r="E16" i="6"/>
  <c r="D16" i="6"/>
  <c r="C16" i="6"/>
  <c r="K15" i="6"/>
  <c r="J15" i="6"/>
  <c r="I15" i="6"/>
  <c r="H15" i="6"/>
  <c r="G15" i="6"/>
  <c r="F15" i="6"/>
  <c r="E15" i="6"/>
  <c r="D15" i="6"/>
  <c r="C15" i="6"/>
  <c r="K14" i="6"/>
  <c r="J14" i="6"/>
  <c r="I14" i="6"/>
  <c r="H14" i="6"/>
  <c r="G14" i="6"/>
  <c r="F14" i="6"/>
  <c r="E14" i="6"/>
  <c r="D14" i="6"/>
  <c r="C14" i="6"/>
  <c r="K13" i="6"/>
  <c r="J13" i="6"/>
  <c r="I13" i="6"/>
  <c r="H13" i="6"/>
  <c r="G13" i="6"/>
  <c r="F13" i="6"/>
  <c r="E13" i="6"/>
  <c r="D13" i="6"/>
  <c r="C13" i="6"/>
  <c r="K12" i="6"/>
  <c r="J12" i="6"/>
  <c r="I12" i="6"/>
  <c r="H12" i="6"/>
  <c r="G12" i="6"/>
  <c r="F12" i="6"/>
  <c r="E12" i="6"/>
  <c r="D12" i="6"/>
  <c r="C12" i="6"/>
  <c r="K11" i="6"/>
  <c r="J11" i="6"/>
  <c r="I11" i="6"/>
  <c r="H11" i="6"/>
  <c r="G11" i="6"/>
  <c r="F11" i="6"/>
  <c r="E11" i="6"/>
  <c r="D11" i="6"/>
  <c r="C11" i="6"/>
  <c r="K10" i="6"/>
  <c r="J10" i="6"/>
  <c r="I10" i="6"/>
  <c r="H10" i="6"/>
  <c r="G10" i="6"/>
  <c r="F10" i="6"/>
  <c r="E10" i="6"/>
  <c r="D10" i="6"/>
  <c r="C10" i="6"/>
  <c r="K9" i="6"/>
  <c r="J9" i="6"/>
  <c r="I9" i="6"/>
  <c r="H9" i="6"/>
  <c r="G9" i="6"/>
  <c r="F9" i="6"/>
  <c r="E9" i="6"/>
  <c r="D9" i="6"/>
  <c r="C9" i="6"/>
  <c r="K8" i="6"/>
  <c r="J8" i="6"/>
  <c r="I8" i="6"/>
  <c r="H8" i="6"/>
  <c r="G8" i="6"/>
  <c r="F8" i="6"/>
  <c r="E8" i="6"/>
  <c r="D8" i="6"/>
  <c r="C8" i="6"/>
  <c r="K7" i="6"/>
  <c r="J7" i="6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B3" i="6"/>
  <c r="B3" i="4"/>
  <c r="B3" i="5"/>
  <c r="C7" i="5"/>
  <c r="D7" i="5"/>
  <c r="E7" i="5"/>
  <c r="F7" i="5"/>
  <c r="G7" i="5"/>
  <c r="H7" i="5"/>
  <c r="I7" i="5"/>
  <c r="J7" i="5"/>
  <c r="K7" i="5"/>
  <c r="C8" i="5"/>
  <c r="D8" i="5"/>
  <c r="E8" i="5"/>
  <c r="F8" i="5"/>
  <c r="G8" i="5"/>
  <c r="H8" i="5"/>
  <c r="I8" i="5"/>
  <c r="J8" i="5"/>
  <c r="K8" i="5"/>
  <c r="C9" i="5"/>
  <c r="D9" i="5"/>
  <c r="E9" i="5"/>
  <c r="F9" i="5"/>
  <c r="G9" i="5"/>
  <c r="H9" i="5"/>
  <c r="I9" i="5"/>
  <c r="J9" i="5"/>
  <c r="K9" i="5"/>
  <c r="C10" i="5"/>
  <c r="D10" i="5"/>
  <c r="E10" i="5"/>
  <c r="F10" i="5"/>
  <c r="G10" i="5"/>
  <c r="H10" i="5"/>
  <c r="I10" i="5"/>
  <c r="J10" i="5"/>
  <c r="K10" i="5"/>
  <c r="C11" i="5"/>
  <c r="D11" i="5"/>
  <c r="E11" i="5"/>
  <c r="F11" i="5"/>
  <c r="G11" i="5"/>
  <c r="H11" i="5"/>
  <c r="I11" i="5"/>
  <c r="J11" i="5"/>
  <c r="K11" i="5"/>
  <c r="C12" i="5"/>
  <c r="D12" i="5"/>
  <c r="E12" i="5"/>
  <c r="F12" i="5"/>
  <c r="G12" i="5"/>
  <c r="H12" i="5"/>
  <c r="I12" i="5"/>
  <c r="J12" i="5"/>
  <c r="K12" i="5"/>
  <c r="C13" i="5"/>
  <c r="D13" i="5"/>
  <c r="E13" i="5"/>
  <c r="F13" i="5"/>
  <c r="G13" i="5"/>
  <c r="H13" i="5"/>
  <c r="I13" i="5"/>
  <c r="J13" i="5"/>
  <c r="K13" i="5"/>
  <c r="C14" i="5"/>
  <c r="D14" i="5"/>
  <c r="E14" i="5"/>
  <c r="F14" i="5"/>
  <c r="G14" i="5"/>
  <c r="H14" i="5"/>
  <c r="I14" i="5"/>
  <c r="J14" i="5"/>
  <c r="K14" i="5"/>
  <c r="C15" i="5"/>
  <c r="D15" i="5"/>
  <c r="E15" i="5"/>
  <c r="F15" i="5"/>
  <c r="G15" i="5"/>
  <c r="H15" i="5"/>
  <c r="I15" i="5"/>
  <c r="J15" i="5"/>
  <c r="K15" i="5"/>
  <c r="C16" i="5"/>
  <c r="D16" i="5"/>
  <c r="E16" i="5"/>
  <c r="F16" i="5"/>
  <c r="G16" i="5"/>
  <c r="H16" i="5"/>
  <c r="I16" i="5"/>
  <c r="J16" i="5"/>
  <c r="K16" i="5"/>
  <c r="K6" i="5"/>
  <c r="J6" i="5"/>
  <c r="I6" i="5"/>
  <c r="H6" i="5"/>
  <c r="G6" i="5"/>
  <c r="F6" i="5"/>
  <c r="E6" i="5"/>
  <c r="D6" i="5"/>
  <c r="C6" i="5"/>
</calcChain>
</file>

<file path=xl/sharedStrings.xml><?xml version="1.0" encoding="utf-8"?>
<sst xmlns="http://schemas.openxmlformats.org/spreadsheetml/2006/main" count="1295" uniqueCount="737">
  <si>
    <t>Հ/Հ</t>
  </si>
  <si>
    <t>կուսակցության պատգամավորի թեկնածուների</t>
  </si>
  <si>
    <t>Սեռը</t>
  </si>
  <si>
    <t>Անձը հաստատող փաստաթղթի 
սերիան և համարը</t>
  </si>
  <si>
    <t>Կուuակցական պատկանելությունը</t>
  </si>
  <si>
    <t>Հաշվառման վայրը</t>
  </si>
  <si>
    <t>Աշխատանքի վայրը, պաշտոնը (զբաղմունքը)</t>
  </si>
  <si>
    <t>Ծննդյան 
օրը, ամիuը
տարեթիվը</t>
  </si>
  <si>
    <t>ազգանուն</t>
  </si>
  <si>
    <t>անուն</t>
  </si>
  <si>
    <t>հայրանուն</t>
  </si>
  <si>
    <t>ար.</t>
  </si>
  <si>
    <t>իգ.</t>
  </si>
  <si>
    <t>I ցուցակի հերթական համարը</t>
  </si>
  <si>
    <t>ՀԱՄԱՊԵՏԱԿԱՆ ԸՆՏՐԱԿԱՆ ՑՈՒՑԱԿ, ՄԱՍ II</t>
  </si>
  <si>
    <t>ՀԱՄԱՊԵՏԱԿԱՆ ԸՆՏՐԱԿԱՆ ՑՈՒՑԱԿ, ՄԱՍ I</t>
  </si>
  <si>
    <t>1</t>
  </si>
  <si>
    <t>2</t>
  </si>
  <si>
    <t>3</t>
  </si>
  <si>
    <t>4</t>
  </si>
  <si>
    <t>ԹԻՎ 1 ԸՆՏՐԱԿԱՆ ՏԱՐԱԾՔԻ ՏԱՐԱԾՔԱՅԻՆ ԸՆՏՐԱԿԱՆ ՑՈՒՑԱԿ</t>
  </si>
  <si>
    <t>Ձև 4</t>
  </si>
  <si>
    <t>Ձև 5</t>
  </si>
  <si>
    <t>ԹԻՎ 2 ԸՆՏՐԱԿԱՆ ՏԱՐԱԾՔԻ ՏԱՐԱԾՔԱՅԻՆ ԸՆՏՐԱԿԱՆ ՑՈՒՑԱԿ</t>
  </si>
  <si>
    <t>ԹԻՎ 3 ԸՆՏՐԱԿԱՆ ՏԱՐԱԾՔԻ ՏԱՐԱԾՔԱՅԻՆ ԸՆՏՐԱԿԱՆ ՑՈՒՑԱԿ</t>
  </si>
  <si>
    <t>ԹԻՎ 4 ԸՆՏՐԱԿԱՆ ՏԱՐԱԾՔԻ ՏԱՐԱԾՔԱՅԻՆ ԸՆՏՐԱԿԱՆ ՑՈՒՑԱԿ</t>
  </si>
  <si>
    <t>ԹԻՎ 5 ԸՆՏՐԱԿԱՆ ՏԱՐԱԾՔԻ ՏԱՐԱԾՔԱՅԻՆ ԸՆՏՐԱԿԱՆ ՑՈՒՑԱԿ</t>
  </si>
  <si>
    <t>ԹԻՎ 6 ԸՆՏՐԱԿԱՆ ՏԱՐԱԾՔԻ ՏԱՐԱԾՔԱՅԻՆ ԸՆՏՐԱԿԱՆ ՑՈՒՑԱԿ</t>
  </si>
  <si>
    <t>ԹԻՎ 7 ԸՆՏՐԱԿԱՆ ՏԱՐԱԾՔԻ ՏԱՐԱԾՔԱՅԻՆ ԸՆՏՐԱԿԱՆ ՑՈՒՑԱԿ</t>
  </si>
  <si>
    <t>ԹԻՎ 8 ԸՆՏՐԱԿԱՆ ՏԱՐԱԾՔԻ ՏԱՐԱԾՔԱՅԻՆ ԸՆՏՐԱԿԱՆ ՑՈՒՑԱԿ</t>
  </si>
  <si>
    <t>ԹԻՎ 9 ԸՆՏՐԱԿԱՆ ՏԱՐԱԾՔԻ ՏԱՐԱԾՔԱՅԻՆ ԸՆՏՐԱԿԱՆ ՑՈՒՑԱԿ</t>
  </si>
  <si>
    <t>ԹԻՎ 10 ԸՆՏՐԱԿԱՆ ՏԱՐԱԾՔԻ ՏԱՐԱԾՔԱՅԻՆ ԸՆՏՐԱԿԱՆ ՑՈՒՑԱԿ</t>
  </si>
  <si>
    <t>ԹԻՎ 11 ԸՆՏՐԱԿԱՆ ՏԱՐԱԾՔԻ ՏԱՐԱԾՔԱՅԻՆ ԸՆՏՐԱԿԱՆ ՑՈՒՑԱԿ</t>
  </si>
  <si>
    <t>ԹԻՎ 12 ԸՆՏՐԱԿԱՆ ՏԱՐԱԾՔԻ ՏԱՐԱԾՔԱՅԻՆ ԸՆՏՐԱԿԱՆ ՑՈՒՑԱԿ</t>
  </si>
  <si>
    <t>ԹԻՎ 13 ԸՆՏՐԱԿԱՆ ՏԱՐԱԾՔԻ ՏԱՐԱԾՔԱՅԻՆ ԸՆՏՐԱԿԱՆ ՑՈՒՑԱԿ</t>
  </si>
  <si>
    <t>I.  Եզդի</t>
  </si>
  <si>
    <t>II. Ռուս</t>
  </si>
  <si>
    <t>III.  Ասորի</t>
  </si>
  <si>
    <t>IV.  Քուրդ</t>
  </si>
  <si>
    <t>Թանդիլյան</t>
  </si>
  <si>
    <t>Մարուքյան</t>
  </si>
  <si>
    <t>Էդմոն</t>
  </si>
  <si>
    <t>Հրաչիկի</t>
  </si>
  <si>
    <t>13/01/1981</t>
  </si>
  <si>
    <t>ԼՀԿ</t>
  </si>
  <si>
    <t>AK0506783</t>
  </si>
  <si>
    <t>ք. Վանաձոր, Գրիգոր Լուսավորչի 53, բն. 59</t>
  </si>
  <si>
    <t>ՀՀ ԱԺ պատգամավոր</t>
  </si>
  <si>
    <t>Սարգսյան</t>
  </si>
  <si>
    <t>Արամ</t>
  </si>
  <si>
    <t>Զավենի</t>
  </si>
  <si>
    <t>02/01/1961</t>
  </si>
  <si>
    <t>«Հանրապետություն» կուսակցություն</t>
  </si>
  <si>
    <t>AN0495127</t>
  </si>
  <si>
    <t>Արարատի մ., գյ.Արարատ, Նար - Դոսի փող.7-րդ տ.,</t>
  </si>
  <si>
    <t>Կուսակցության քաղաքական խորհրդի նախագահ</t>
  </si>
  <si>
    <t>Մանե</t>
  </si>
  <si>
    <t>Վանյայի</t>
  </si>
  <si>
    <t>03/04/1978</t>
  </si>
  <si>
    <t>AP0546789</t>
  </si>
  <si>
    <t>ք.Երևան, Ավան Առինջ 2/13, բն.18</t>
  </si>
  <si>
    <t>Սինոփսիս Արմենիա ընկերության գլխավոր հաշվապահ</t>
  </si>
  <si>
    <t>Զեյնալյան</t>
  </si>
  <si>
    <t>Արտակ</t>
  </si>
  <si>
    <t>Հայկազի</t>
  </si>
  <si>
    <t>09/09/1969</t>
  </si>
  <si>
    <t>AK0482979</t>
  </si>
  <si>
    <t>ք Երևան, Հր. Քոչարի փող.,16 րդ շ., թ. 18 բն</t>
  </si>
  <si>
    <t>անհատ ձեռներեց</t>
  </si>
  <si>
    <t>Կոնջորյան</t>
  </si>
  <si>
    <t>Հայկ</t>
  </si>
  <si>
    <t>Արսենի</t>
  </si>
  <si>
    <t>30/05/1987</t>
  </si>
  <si>
    <t>AG0307846</t>
  </si>
  <si>
    <t>ք. Չարենցավան, Սարալանջ թաղ. 2փ. Տուն 1/1</t>
  </si>
  <si>
    <t>չի աշխատում</t>
  </si>
  <si>
    <t xml:space="preserve">Սիմոնյան </t>
  </si>
  <si>
    <t/>
  </si>
  <si>
    <t>AM0653424</t>
  </si>
  <si>
    <t>Կոտայքի մարզ, Զովունի, 4-րդ փ. 117-րդ շ.. թ.1 բն.</t>
  </si>
  <si>
    <t>Վարդանյան</t>
  </si>
  <si>
    <t>Թեհմինա</t>
  </si>
  <si>
    <t>Խաչիկի</t>
  </si>
  <si>
    <t>004164760</t>
  </si>
  <si>
    <t>ք. Երևան, Ֆուչիկի փող., 14-րդ շենք, թ. 28 բն</t>
  </si>
  <si>
    <t xml:space="preserve"> չի աշխատում</t>
  </si>
  <si>
    <t>Մելիքջանյան</t>
  </si>
  <si>
    <t>Լիպարիտ</t>
  </si>
  <si>
    <t>Ռոբերտի</t>
  </si>
  <si>
    <t>22/05/1974</t>
  </si>
  <si>
    <t>AK0303246</t>
  </si>
  <si>
    <t>ք.Երևան, Դավիթ Անհաղթ, 5շ., բն. 37</t>
  </si>
  <si>
    <t>ԵՊՀ Իրավագիտության ֆակուլտետի քաղաքացիական իրավունքի ամբիոնի դոցենտ</t>
  </si>
  <si>
    <t>Ղուկասյան</t>
  </si>
  <si>
    <t>Կարինե</t>
  </si>
  <si>
    <t>Նորիկի</t>
  </si>
  <si>
    <t>AK0490387</t>
  </si>
  <si>
    <t>ք. Վանաձոր, Կարեն Դեմիրճյան 22 մասն.</t>
  </si>
  <si>
    <t>՚Հույս Հայաստանի համար՚ բարեգործական կլինիկա, ատամնաբույժ</t>
  </si>
  <si>
    <t xml:space="preserve">Եղիազարյան </t>
  </si>
  <si>
    <t>Արմենակի</t>
  </si>
  <si>
    <t>AM0563915</t>
  </si>
  <si>
    <t>ք. Երևան, Վ. Համբար -ձումյան փող, 8 – րդ շ.բն. թիվ 7</t>
  </si>
  <si>
    <t>կենսաթոշակառու</t>
  </si>
  <si>
    <t>Բաղդասարյան</t>
  </si>
  <si>
    <t>Սուրիկի</t>
  </si>
  <si>
    <t>25/01/1963</t>
  </si>
  <si>
    <t>AP0688878</t>
  </si>
  <si>
    <t>Արարատի մ, ,ք Մասիս, Նոր թաղ. 38 շ., բն . 21</t>
  </si>
  <si>
    <t xml:space="preserve">Գորգիսյան </t>
  </si>
  <si>
    <t>Գևորգ</t>
  </si>
  <si>
    <t>Սամվելի</t>
  </si>
  <si>
    <t>23/01/1986</t>
  </si>
  <si>
    <t>AN0250693</t>
  </si>
  <si>
    <t>ք.Երևան, Դավթաշեն 1-ին թաղ., 20շ., բն 37</t>
  </si>
  <si>
    <t>՚Այ Էյ Էմ Քլաուդ Արմենիա՚, վեբ թիմի ղեկավար</t>
  </si>
  <si>
    <t>Խաչատրյան</t>
  </si>
  <si>
    <t>Անի</t>
  </si>
  <si>
    <t>Արշալույսի</t>
  </si>
  <si>
    <t>19/09/1984</t>
  </si>
  <si>
    <t>AK0645099</t>
  </si>
  <si>
    <t>ք. Երևան, Էստոնական փող.,10-րդ շ., բն. թիվ 36</t>
  </si>
  <si>
    <t>Սիմոնյան</t>
  </si>
  <si>
    <t>Կարեն</t>
  </si>
  <si>
    <t>Մանվելի</t>
  </si>
  <si>
    <t>000676569</t>
  </si>
  <si>
    <t>ք. Վանաձոր, Երևանյան խճ., 147 շենք, բն 22</t>
  </si>
  <si>
    <t>՚Արմաուդիոբուքս՚ ՍՊԸ, տնօրեն, հիմնադիր</t>
  </si>
  <si>
    <t xml:space="preserve">Մարգարյան </t>
  </si>
  <si>
    <t>Լյուդվիգի</t>
  </si>
  <si>
    <t>28/11/1973</t>
  </si>
  <si>
    <t>AK0331029</t>
  </si>
  <si>
    <t>Արարատի մարզ, գ. Ավշար, Շիրվանզադեի 15</t>
  </si>
  <si>
    <t>Թևոնյան</t>
  </si>
  <si>
    <t>Ռազմիկ</t>
  </si>
  <si>
    <t>Քերոբի</t>
  </si>
  <si>
    <t>AP0598782</t>
  </si>
  <si>
    <t>Արարատի մ.,Գյ. Արալեզ, Հ.Շիրազի փող., թ. 45 տ.</t>
  </si>
  <si>
    <t>Երասխի գինու գործարանի տնօրեն</t>
  </si>
  <si>
    <t>Հովհաննիսյան</t>
  </si>
  <si>
    <t>Նարա</t>
  </si>
  <si>
    <t>Անդրանիկի</t>
  </si>
  <si>
    <t>AN0687977</t>
  </si>
  <si>
    <t>ք.Երևան, Քայի 2, բն. 10</t>
  </si>
  <si>
    <t>Լադիկի</t>
  </si>
  <si>
    <t>AK0523631</t>
  </si>
  <si>
    <t>ք. Երևան, թիվ 127 ավագ դպրոց, հատուկ մանկավարժ</t>
  </si>
  <si>
    <t>Նադարյան</t>
  </si>
  <si>
    <t>Ջիվան</t>
  </si>
  <si>
    <t>Մարտիկի</t>
  </si>
  <si>
    <t>16/03/1985</t>
  </si>
  <si>
    <t>AM0416816</t>
  </si>
  <si>
    <t>Արարատի մարզ, գ. Արարատ, Մուարցան փ. տ. 10</t>
  </si>
  <si>
    <t>Մակարյան</t>
  </si>
  <si>
    <t xml:space="preserve">Մկրտիչ </t>
  </si>
  <si>
    <t>Մարատի</t>
  </si>
  <si>
    <t>13/09/1984</t>
  </si>
  <si>
    <t>AM0354444</t>
  </si>
  <si>
    <t>ք. Գավառ, Իսահակյան փ., 28տ.</t>
  </si>
  <si>
    <t>՚Նոր Բայազետ՚ ՍՊԸ տնօրեն</t>
  </si>
  <si>
    <t>Տեր-Մարգարյան</t>
  </si>
  <si>
    <t>Տիգրան</t>
  </si>
  <si>
    <t>Գեղամի</t>
  </si>
  <si>
    <t>AK0382481</t>
  </si>
  <si>
    <t>քաղ. Երևան, Մուրացանի փող., 117 շենք, թիվ. 13 բն.</t>
  </si>
  <si>
    <t>Սարուխանյան</t>
  </si>
  <si>
    <t>Արթուր</t>
  </si>
  <si>
    <t>Մերուժանի</t>
  </si>
  <si>
    <t>18/07/1966</t>
  </si>
  <si>
    <t>AK0442745</t>
  </si>
  <si>
    <t>ք. Գյումրի, Տիմիրյազևի փող.,թիվ 27 տուն</t>
  </si>
  <si>
    <t>Բաբայան</t>
  </si>
  <si>
    <t>Հարություն</t>
  </si>
  <si>
    <t>Վիլիկի</t>
  </si>
  <si>
    <t>18/12/1975</t>
  </si>
  <si>
    <t>AK0366527</t>
  </si>
  <si>
    <t>ք. Երևան, Աբելյան 17, բն 80</t>
  </si>
  <si>
    <t>՚Վի Էյջ Էյջ՚ ՍՊԸ, համահիմնադիր</t>
  </si>
  <si>
    <t>Սարդարյան</t>
  </si>
  <si>
    <t>Գագիկի</t>
  </si>
  <si>
    <t>AK0564614</t>
  </si>
  <si>
    <t>ք. Երևան, Սևանի փող., թիվ 124/8</t>
  </si>
  <si>
    <t>Գրիգորյան</t>
  </si>
  <si>
    <t>Սրբուհի</t>
  </si>
  <si>
    <t>Էդիկի</t>
  </si>
  <si>
    <t>29/12/1974</t>
  </si>
  <si>
    <t>AN0414992</t>
  </si>
  <si>
    <t>Սյունիքի մարզ, ք. Սիսիան, Գայի 2/1, բն. 9</t>
  </si>
  <si>
    <t>՚Սիսիանի կանանց ռեսուրս կենտրոն՚, հիմնադիր, գործադիր տնօրեն</t>
  </si>
  <si>
    <t>Եղիազարյան</t>
  </si>
  <si>
    <t>Լիլիթ</t>
  </si>
  <si>
    <t>AP0522332</t>
  </si>
  <si>
    <t>Շիրակի մարզ, ք. Գյումրի, Ղանդիլյան փ.,51ա, բն 34</t>
  </si>
  <si>
    <t>Աթյան</t>
  </si>
  <si>
    <t>Աշոտ</t>
  </si>
  <si>
    <t>Միխայիլի</t>
  </si>
  <si>
    <t>17/07/1956</t>
  </si>
  <si>
    <t>AH0325542</t>
  </si>
  <si>
    <t xml:space="preserve">ք. Երևան, Քա ջազունու փող .,6 – րդ շ., թ. 124 բն. </t>
  </si>
  <si>
    <t>ի աշխատում</t>
  </si>
  <si>
    <t xml:space="preserve">Պողոսյան </t>
  </si>
  <si>
    <t>Մարինե</t>
  </si>
  <si>
    <t>Գուրգենի</t>
  </si>
  <si>
    <t>23/01/1967</t>
  </si>
  <si>
    <t>AK0575535</t>
  </si>
  <si>
    <t>ք. Երևան, Բաղրամյան պող., 71-րդ շ,, թ. 3 բն.</t>
  </si>
  <si>
    <t>Վ. Սարգսյանի տուն թանգարան, ֆոնդապահ</t>
  </si>
  <si>
    <t>Ղահրամանյան</t>
  </si>
  <si>
    <t>Սերգեյ</t>
  </si>
  <si>
    <t>AF0746737</t>
  </si>
  <si>
    <t>ք. Երևան, Շինանարների 11, բն. 4</t>
  </si>
  <si>
    <t>՚Սինոփսիս Արմենիա՚ ՓԲԸ, ծրագրավորող</t>
  </si>
  <si>
    <t>Գեղամյան</t>
  </si>
  <si>
    <t>Արտաշես</t>
  </si>
  <si>
    <t>Արամի</t>
  </si>
  <si>
    <t>AG0505755</t>
  </si>
  <si>
    <t>Կոտայքի մարզ,Գյուղ Արամուս, 3-րդ փ., 4 - տուն</t>
  </si>
  <si>
    <t>Շանթ</t>
  </si>
  <si>
    <t>Բաբկենի</t>
  </si>
  <si>
    <t>25/10/1989</t>
  </si>
  <si>
    <t>001555762</t>
  </si>
  <si>
    <t>Արմավիրի մարզ, գ. Ջանֆիդա, 19փ, 29տ</t>
  </si>
  <si>
    <t>Կոստանյան</t>
  </si>
  <si>
    <t>Աննա</t>
  </si>
  <si>
    <t>Մայիսի</t>
  </si>
  <si>
    <t>17/01/1987</t>
  </si>
  <si>
    <t>AN0469309</t>
  </si>
  <si>
    <t>ք. Երևան, Դավթաշեն 2րդ թաղ., 43շ., բն 79</t>
  </si>
  <si>
    <t>Վարդան</t>
  </si>
  <si>
    <t>Մկրտչի</t>
  </si>
  <si>
    <t>001815265</t>
  </si>
  <si>
    <t>Ք. Երևան, Ավան Խուդյակովի փ., 132-րդ շ., բն. 2</t>
  </si>
  <si>
    <t>Լևոնյան</t>
  </si>
  <si>
    <t>Սարգիս</t>
  </si>
  <si>
    <t>Ռուբիկի</t>
  </si>
  <si>
    <t>AM0604022</t>
  </si>
  <si>
    <t>ք. Երևան, Բաշինջաղյան փող., 187-րդ շ., բն .9</t>
  </si>
  <si>
    <t>Ք. Երևան, «Արմոբիլ», անվտանգության ծառայություն, պահնորդ</t>
  </si>
  <si>
    <t xml:space="preserve">Այվազյան </t>
  </si>
  <si>
    <t>Հրանտ</t>
  </si>
  <si>
    <t>Գնունու</t>
  </si>
  <si>
    <t>14/09/1969</t>
  </si>
  <si>
    <t>AK0665503</t>
  </si>
  <si>
    <t>ք. Վանաձոր, Կարեն Դեմիրճյան 24, բն 17</t>
  </si>
  <si>
    <t>՚Լոռու զարգացման կենրտոն՚ ՀԿ նախագահ, ՀԱՊՀ Վանաձորի մասնաճյուղի դասախոս</t>
  </si>
  <si>
    <t>Սարոյան</t>
  </si>
  <si>
    <t>Քրիստինա</t>
  </si>
  <si>
    <t>Կամոյի</t>
  </si>
  <si>
    <t>AH0511494</t>
  </si>
  <si>
    <t>ք. Երևան, Մու րացանի փող., 117-րդ շ., բն. 13</t>
  </si>
  <si>
    <t>Շեկոյան</t>
  </si>
  <si>
    <t>Կորյուն</t>
  </si>
  <si>
    <t>Հովիկի</t>
  </si>
  <si>
    <t>000275933</t>
  </si>
  <si>
    <t>ք. Վանաձոր, Զաքարյան փ. շ.8, բն. 6</t>
  </si>
  <si>
    <t>՚Անկախ Փորձագետների Ասոցիացիա՚ ՀԿ նախագահ</t>
  </si>
  <si>
    <t>Ավետիքյան</t>
  </si>
  <si>
    <t>Աստղիկ</t>
  </si>
  <si>
    <t>Պապիկի</t>
  </si>
  <si>
    <t>24/02/1991</t>
  </si>
  <si>
    <t>AH0345493</t>
  </si>
  <si>
    <t>ք. Վանաձոր, Աբովյան 51</t>
  </si>
  <si>
    <t>Մարգարյան</t>
  </si>
  <si>
    <t>Սարգսի</t>
  </si>
  <si>
    <t>13/07/1949</t>
  </si>
  <si>
    <t>Անկուսակցական</t>
  </si>
  <si>
    <t>AK0230721</t>
  </si>
  <si>
    <t xml:space="preserve">Միրզոյան </t>
  </si>
  <si>
    <t>Մուշեղ</t>
  </si>
  <si>
    <t>AM0600801</t>
  </si>
  <si>
    <t>Կոտայքի մարզ,գյ. Ալա փարս, Վ.Մամիկոնյան - 31</t>
  </si>
  <si>
    <t>Հովսեփյան</t>
  </si>
  <si>
    <t>Սոֆիա</t>
  </si>
  <si>
    <t>Ազատի</t>
  </si>
  <si>
    <t>20/04/1981</t>
  </si>
  <si>
    <t>AH0478021</t>
  </si>
  <si>
    <t>Շիրակի մարզ, գ. Մեծ Մանթաշ 4-րդ փ., տ. 11</t>
  </si>
  <si>
    <t>Ջոն Կիրակոսյանի անվան համար 20 հիմնական դպրոց</t>
  </si>
  <si>
    <t xml:space="preserve">Թևոնյան </t>
  </si>
  <si>
    <t xml:space="preserve">Նարինե </t>
  </si>
  <si>
    <t>Ռազմիկի</t>
  </si>
  <si>
    <t>AF0567846</t>
  </si>
  <si>
    <t>Արարատի մարզ,գյ Արալեզ</t>
  </si>
  <si>
    <t>Ալեքսանյան</t>
  </si>
  <si>
    <t>30/11/1983</t>
  </si>
  <si>
    <t>AK0661287</t>
  </si>
  <si>
    <t>Տավուշի մարզ, գ. Բերդավան 26 փ., տ. 1</t>
  </si>
  <si>
    <t>՚Հորիզոն ՍՊԸ՚</t>
  </si>
  <si>
    <t>Մաթևոսյան</t>
  </si>
  <si>
    <t>Գոհար</t>
  </si>
  <si>
    <t>Կարոյի</t>
  </si>
  <si>
    <t>16/02/1981</t>
  </si>
  <si>
    <t>AN0247001</t>
  </si>
  <si>
    <t>ք. Երևան, Աթոյան փ., տ. 111</t>
  </si>
  <si>
    <t>՚Բեներիկ ՍՊԸ՚, Գլխավոր հաշվապահ</t>
  </si>
  <si>
    <t>Վիրաբյան</t>
  </si>
  <si>
    <t>Մարատ</t>
  </si>
  <si>
    <t>15/01/1959</t>
  </si>
  <si>
    <t>AK0331866</t>
  </si>
  <si>
    <t>ք.Գյումրի, Ղարիբջանյան փող., թիվ 13 տուն</t>
  </si>
  <si>
    <t>Ղուլինյան</t>
  </si>
  <si>
    <t>Շուրիկ</t>
  </si>
  <si>
    <t>16/03/1947</t>
  </si>
  <si>
    <t>AM0906677</t>
  </si>
  <si>
    <t>Լոռու մարզ,գյուղ Դսեղ,2 -րդ փող,  թիվ 22 տուն,</t>
  </si>
  <si>
    <t>Հարությունյան</t>
  </si>
  <si>
    <t>17/05/1988</t>
  </si>
  <si>
    <t>AG0323720</t>
  </si>
  <si>
    <t>ք. Երևան, Ավան-Առինջ, Աշխաբադի փ., 2/4 շ., 46 բն.</t>
  </si>
  <si>
    <t>Ձեռնարկությունների ինկուբատոր հիմնադրամ</t>
  </si>
  <si>
    <t>Լյովա</t>
  </si>
  <si>
    <t>AM0519835</t>
  </si>
  <si>
    <t>ք. Երևան, Ավան, Հովհան-նիսյան թաղամ. 26/2 շ., թ. 3 բն.</t>
  </si>
  <si>
    <t>ք. Երևան, թիվ 170 ավ.Դպրոց, ուսաուցիչ</t>
  </si>
  <si>
    <t>Շահվերդյան</t>
  </si>
  <si>
    <t>Գալուստի</t>
  </si>
  <si>
    <t>15/07/1951</t>
  </si>
  <si>
    <t>000873471</t>
  </si>
  <si>
    <t>ք. Վանաձոր, Մոսկովյան 52/2, բն. 33</t>
  </si>
  <si>
    <t>Վանաձորի պետական համալսարան, դոցենտ, Ֆ/Դ և ԱԻՀ ամբիոն</t>
  </si>
  <si>
    <t>Անահիտ</t>
  </si>
  <si>
    <t>Լեռնիկի</t>
  </si>
  <si>
    <t>30/09/1956</t>
  </si>
  <si>
    <t>AN0441126</t>
  </si>
  <si>
    <t>ք. Գյումրի, Դեկաբրիստների 24</t>
  </si>
  <si>
    <t>ԱՁ միջնորդատեղեկատվական ծառայություն</t>
  </si>
  <si>
    <t>Մուսիկյան</t>
  </si>
  <si>
    <t>Երուշ</t>
  </si>
  <si>
    <t>Վարանցի</t>
  </si>
  <si>
    <t>AN0762246</t>
  </si>
  <si>
    <t>Արարատի մարզ, գյ. Արա-րատ, Նար-Դոսի փող., 1-ին նրբ., թիվ 6 տուն</t>
  </si>
  <si>
    <t>Վ. Սարգսյանի տուն թանգարան</t>
  </si>
  <si>
    <t>Վարդումյան</t>
  </si>
  <si>
    <t>Մարինա</t>
  </si>
  <si>
    <t>Գառնիկի</t>
  </si>
  <si>
    <t>16/06/1959</t>
  </si>
  <si>
    <t>AM0732256</t>
  </si>
  <si>
    <t>ք. Երևամն, Սունդուկյան փ.,3-րդ շ., թ.56 բն.</t>
  </si>
  <si>
    <t>Բեգլարյան</t>
  </si>
  <si>
    <t>Հայկանուշ</t>
  </si>
  <si>
    <t>Խորենի</t>
  </si>
  <si>
    <t>004021028</t>
  </si>
  <si>
    <t>Աբրահամյան</t>
  </si>
  <si>
    <t>Սուրեն</t>
  </si>
  <si>
    <t>Ջհանգիրի</t>
  </si>
  <si>
    <t>14/01/1947</t>
  </si>
  <si>
    <t>AM0488644</t>
  </si>
  <si>
    <t>ք. Երևան, Կիև-յան փող.,2-րդ նրբ., թ. 43 տուն</t>
  </si>
  <si>
    <t>Կարապետյան</t>
  </si>
  <si>
    <t>Բաբկեն</t>
  </si>
  <si>
    <t>Արմենի</t>
  </si>
  <si>
    <t>18/01/1988</t>
  </si>
  <si>
    <t>000620617</t>
  </si>
  <si>
    <t>ք. Վանաձոր, Տարոն 4, Բելառուսի 37, բն5</t>
  </si>
  <si>
    <t>ք. Վանաձորի Ա. Պուշկինի անվան թիվ 4 միջն. Դպրեց, ուսուցիչ</t>
  </si>
  <si>
    <t>Արուսյակ</t>
  </si>
  <si>
    <t>Գարեգինի</t>
  </si>
  <si>
    <t>30/09/1958</t>
  </si>
  <si>
    <t>000152199</t>
  </si>
  <si>
    <t>Կոտայքի մարզ, գ. Գառնի, Ալեքյան 22</t>
  </si>
  <si>
    <t>՚Գառնի՚ ՍՊԸ տնօրեն</t>
  </si>
  <si>
    <t>Ենգիբարյան</t>
  </si>
  <si>
    <t>Վիկտր</t>
  </si>
  <si>
    <t>Լևոնի</t>
  </si>
  <si>
    <t>AM0234967</t>
  </si>
  <si>
    <t>ք. Երևան, Դրոյի 18շ, 20բն</t>
  </si>
  <si>
    <t>՚Հայաստանի Եվրոպական շարժում՚ ՀԿ, նախագահ</t>
  </si>
  <si>
    <t xml:space="preserve">Ադամյան </t>
  </si>
  <si>
    <t>Ռուզաննա</t>
  </si>
  <si>
    <t>Սերգեյի</t>
  </si>
  <si>
    <t>15/11/1971</t>
  </si>
  <si>
    <t>AF0446817</t>
  </si>
  <si>
    <t>ք. Երևան, Նորք, թիվ 117/1 տուն</t>
  </si>
  <si>
    <t>ք. Երևրան, Շերլի-Ռութ ՍՊԸ, հիմնադիր տնօրեն</t>
  </si>
  <si>
    <t>Սուզաննա</t>
  </si>
  <si>
    <t>23.06.1986</t>
  </si>
  <si>
    <t>AH0526655</t>
  </si>
  <si>
    <t>Արագածոտնի մարզ, գ. Նիգավան 5փ, 1փկ, 2տ</t>
  </si>
  <si>
    <t>Քոթանջյան</t>
  </si>
  <si>
    <t>Նորայրի</t>
  </si>
  <si>
    <t>20/10/1988</t>
  </si>
  <si>
    <t>004098661</t>
  </si>
  <si>
    <t>ք. Վանաձոր, Աճառյան 9</t>
  </si>
  <si>
    <t xml:space="preserve">Արման </t>
  </si>
  <si>
    <t>Էդուարդի</t>
  </si>
  <si>
    <t>16/08/1977</t>
  </si>
  <si>
    <t>AN0338779</t>
  </si>
  <si>
    <t>Արմավիրի մարզ, գ. Ջրառատ</t>
  </si>
  <si>
    <t xml:space="preserve">Մկրտչյան </t>
  </si>
  <si>
    <t xml:space="preserve">Արմեն  </t>
  </si>
  <si>
    <t>Պարգևի</t>
  </si>
  <si>
    <t>AM0733138</t>
  </si>
  <si>
    <t>ք. Երևան, Բագրատունյաց 12, բն. 32</t>
  </si>
  <si>
    <t>Քեշիշյան</t>
  </si>
  <si>
    <t xml:space="preserve">Վարդգես </t>
  </si>
  <si>
    <t>Սանասարի</t>
  </si>
  <si>
    <t>007617079</t>
  </si>
  <si>
    <t>ք. Վանաձոր, Զորյան 79, բն 49</t>
  </si>
  <si>
    <t>Վանաձորի թիվ 21 դպրոց, ուսուցիչ, Երևանի Թատրոնի և Կինոյի ինստիտիուտ, դասխոս</t>
  </si>
  <si>
    <t>Մանուկյան</t>
  </si>
  <si>
    <t xml:space="preserve">Սուրեն </t>
  </si>
  <si>
    <t>AH0221758</t>
  </si>
  <si>
    <t>Արագածոտնի մարզ, գ. Բերքառատ</t>
  </si>
  <si>
    <t>ԱՁ Սուրեն Մանուկյան</t>
  </si>
  <si>
    <t>Փաշինյան</t>
  </si>
  <si>
    <t>Նիկոլ</t>
  </si>
  <si>
    <t>Վովայի</t>
  </si>
  <si>
    <t>01.06.1975թ.</t>
  </si>
  <si>
    <t>ՔՊԿ</t>
  </si>
  <si>
    <t>AN0374085</t>
  </si>
  <si>
    <t>ք.Երեւան, Գ.Նժդեհ 29, բն.15</t>
  </si>
  <si>
    <t>Միքայելյան</t>
  </si>
  <si>
    <t>Սասուն</t>
  </si>
  <si>
    <t>Մեխակի</t>
  </si>
  <si>
    <t>07.11.1957թ.</t>
  </si>
  <si>
    <t>007543093</t>
  </si>
  <si>
    <t>ՀՀ Կոտայքի մարզ, ք. Հրազդան, Վանատուր թաղ. Տուն 76</t>
  </si>
  <si>
    <t>Քաղաքացիական պայմանագիր կուսակցության Վարչության նախագահ</t>
  </si>
  <si>
    <t>Նազարյան</t>
  </si>
  <si>
    <t>Լենա</t>
  </si>
  <si>
    <t>Ռաֆայելի</t>
  </si>
  <si>
    <t>09.03.1983թ.</t>
  </si>
  <si>
    <t>AK0503827</t>
  </si>
  <si>
    <t>ք. Երեւան, Նորք-Մարաշ, Ամենակ Արմենակյանի փողոց, տուն 117/7</t>
  </si>
  <si>
    <t>Չի աշխատում</t>
  </si>
  <si>
    <t>Արայիկ</t>
  </si>
  <si>
    <t>02.09.1979թ.</t>
  </si>
  <si>
    <t>000974964</t>
  </si>
  <si>
    <t>ք. Երեւան, Գ. Նժդեհի 9, բնակարան 45</t>
  </si>
  <si>
    <t>Երեւանի պետական համալսարան, արաբագիտության ամբիոն,դասախոս</t>
  </si>
  <si>
    <t>Ալեն</t>
  </si>
  <si>
    <t>05.01.1980թ.</t>
  </si>
  <si>
    <t>ք. Երեւան, Արամի 72, բն. 29</t>
  </si>
  <si>
    <t>Մեդիա Նյուս ՍՊԸ, գլխավոր խմբագիր</t>
  </si>
  <si>
    <t>Պապիկյան</t>
  </si>
  <si>
    <t>Ռաֆիկի</t>
  </si>
  <si>
    <t>26.04.1986թ.</t>
  </si>
  <si>
    <t>AF0657392</t>
  </si>
  <si>
    <t>ՀՀ Լոռու մարզ, գ. Լոռի Բերդ</t>
  </si>
  <si>
    <t xml:space="preserve">Քվանտ վարժարան, ուսուցիչ, Երեւանի թիվ 54 ավագ դպրոց՝՝ ուսուցիչ, Քաղաքացիական պայմանագիր կուսակցության Վարչության փոխնախագահ </t>
  </si>
  <si>
    <t>Միրզոյան</t>
  </si>
  <si>
    <t>Արարատ</t>
  </si>
  <si>
    <t>23.11.1979թ.</t>
  </si>
  <si>
    <t>AM0324401</t>
  </si>
  <si>
    <t>ք.Երեւան, Արշակունյաց 50/1, բն. 12</t>
  </si>
  <si>
    <t>Դավոյան</t>
  </si>
  <si>
    <t>Արփինե</t>
  </si>
  <si>
    <t>Հրահատի</t>
  </si>
  <si>
    <t>28.08.1985թ.</t>
  </si>
  <si>
    <t>AM0361490</t>
  </si>
  <si>
    <t>ՀՀ Լոռու, ք. Ստեփանավան, Բաղրամյան 103, բն. 7</t>
  </si>
  <si>
    <t>Գոլդեն Տոբակո ՍՊԸ, հաշվապահ</t>
  </si>
  <si>
    <t>Պետրոսյան</t>
  </si>
  <si>
    <t>Ռոմանոս</t>
  </si>
  <si>
    <t>Վանիչկայի</t>
  </si>
  <si>
    <t>26.08.1979թ.</t>
  </si>
  <si>
    <t>ՀՀ կոտայքի մարզ, ք. Աբովյան, 3-րդ միկրոշրջան, 5-րդ շենք, բն. 57</t>
  </si>
  <si>
    <t>AFINNA ONE S.R.L,.վաճառքի ավագ մենեջեր</t>
  </si>
  <si>
    <t>Նարեկ</t>
  </si>
  <si>
    <t>17.06.1984թ.</t>
  </si>
  <si>
    <t>008729782</t>
  </si>
  <si>
    <t>ք.Երեւան,16թաղ., 30 շենք, բն.5</t>
  </si>
  <si>
    <t>ՀՀ մտավոր սեփականության գործակալության գյուտերի եւ օգտակար մոդելների բաժնի գլխավոր մասնագետ-փորձագետ</t>
  </si>
  <si>
    <t>Ավինյան</t>
  </si>
  <si>
    <t>28.02.1989թ.</t>
  </si>
  <si>
    <t>BA1999560</t>
  </si>
  <si>
    <t>ք.Երեւան, Ագաթանգեղոսի 7, բն. 30</t>
  </si>
  <si>
    <t>Իգիթյան ՍՊԸ, տնօրեն</t>
  </si>
  <si>
    <t>Բաթոյան</t>
  </si>
  <si>
    <t>Զարուհի</t>
  </si>
  <si>
    <t>Վալերիանի</t>
  </si>
  <si>
    <t>29.09.1979թ.</t>
  </si>
  <si>
    <t>AP0486518</t>
  </si>
  <si>
    <t>ք.Երեւան, Քնաքեռ-Զեյթուն, Յան Ռայնիս 80 տուն</t>
  </si>
  <si>
    <t>Հույսի կամուրջ հասարակական կազմակերպություն՝ ծրագրի համակարգող, Զարտպրինտ ՍՊԸ՝ տնօրեն</t>
  </si>
  <si>
    <t>Ռուբինյան</t>
  </si>
  <si>
    <t>Ռուբեն</t>
  </si>
  <si>
    <t>Կարապետի</t>
  </si>
  <si>
    <t>08.03.1990թ.</t>
  </si>
  <si>
    <t>008807927</t>
  </si>
  <si>
    <t>ք.Երեւան, Շեւչենկո 17/1</t>
  </si>
  <si>
    <t>Սոֆթ Կոնստրակտ ընկերություն, թարգմանիչ-խմբագիր</t>
  </si>
  <si>
    <t>Սիփան</t>
  </si>
  <si>
    <t>Արտակի</t>
  </si>
  <si>
    <t>28.04.1991թ.</t>
  </si>
  <si>
    <t>006800239</t>
  </si>
  <si>
    <t>ՀՀ Տավուշի մարզ, ք.Իջեւան, Մետաղագործների 8/3</t>
  </si>
  <si>
    <t>Մեր տպարան ՍՊԸ, փոխտնօրեն</t>
  </si>
  <si>
    <t>Անդրեյ</t>
  </si>
  <si>
    <t>Սերժիկի</t>
  </si>
  <si>
    <t>12.08.1980թ.</t>
  </si>
  <si>
    <t>AK0315220</t>
  </si>
  <si>
    <t>ՀՀ Լոռու մարզ, ք. Վանաձոր, Լալվարի 14</t>
  </si>
  <si>
    <t>Օպտիմում Դենտ ՍՊԸ, տնօրեն</t>
  </si>
  <si>
    <t>Ղազարյան</t>
  </si>
  <si>
    <t>Արմենուհի</t>
  </si>
  <si>
    <t>Նշանի</t>
  </si>
  <si>
    <t>21.11.1976թ.</t>
  </si>
  <si>
    <t>BA3002484</t>
  </si>
  <si>
    <t>ք.Երեւան, Մաշտոցի պող., 39/12 շենք, բն. 55</t>
  </si>
  <si>
    <t>ՀՀ ԿԳՆ Նուբարաշենի թիվ 11 օժանդակ դպրոց, մանկավարժ</t>
  </si>
  <si>
    <t>Աղազարյան</t>
  </si>
  <si>
    <t>Հովիկ</t>
  </si>
  <si>
    <t>Հովսեփի</t>
  </si>
  <si>
    <t>09.02.1960թ.</t>
  </si>
  <si>
    <t>AN0256586</t>
  </si>
  <si>
    <t>ՀՀ Արարատի մարզ, գ.Սուրենավան, Բաղրամյան փողոց, տուն 12</t>
  </si>
  <si>
    <t>Քաղաքացիական պայմանագիր կուսակցության Վարչության անդամ</t>
  </si>
  <si>
    <t>Խուդաթյան</t>
  </si>
  <si>
    <t>Դավիթ</t>
  </si>
  <si>
    <t>Հովհաննեսի</t>
  </si>
  <si>
    <t>AH0536037</t>
  </si>
  <si>
    <t>ՀՀ Արմավիրի մարզ, ք. Արմավիր, Հանրապետության 39, բն. 8</t>
  </si>
  <si>
    <t>Ֆինքա ՈՒՎԿ Արմավիրի մասնաճյուղ, վարկային մասնագետ</t>
  </si>
  <si>
    <t>Գարիկ</t>
  </si>
  <si>
    <t>Մնացականի</t>
  </si>
  <si>
    <t>18.11.1987թ.</t>
  </si>
  <si>
    <t>AM0911894</t>
  </si>
  <si>
    <t>ՀՀ Արարատի մարզ, գ. Նոր Կյանք, Ազատության փողոց, տուն 23</t>
  </si>
  <si>
    <t xml:space="preserve">Նոր Կյանք համայնքապետարան, Համայնքի ղեկավար </t>
  </si>
  <si>
    <t>01.03.1962թ.</t>
  </si>
  <si>
    <t>AG0650267</t>
  </si>
  <si>
    <t>ՀՀ Սյունիքի մարզ, ք. Կապան, Ա. Մանուկյան 1-իննրբանցք, 1-28</t>
  </si>
  <si>
    <t>Կապանի թիվ 3 միջնակարգ դպրոց, մանկավարժ</t>
  </si>
  <si>
    <t>Սանոսյան</t>
  </si>
  <si>
    <t>Գնել</t>
  </si>
  <si>
    <t>Հենզելի</t>
  </si>
  <si>
    <t>07.10.1983թ.</t>
  </si>
  <si>
    <t>AK0509613</t>
  </si>
  <si>
    <t>ՀՀ Գեղարքունիքի մարզ, գ.Ծակքար, 1-ին փողոց, տուն 23</t>
  </si>
  <si>
    <t>Մարտիգ ՍՊԸ, Արտաքին տնտեսական կապերի Համալսարան, դասախոս</t>
  </si>
  <si>
    <t>Հակոբյան</t>
  </si>
  <si>
    <t>Հրաչյա</t>
  </si>
  <si>
    <t>Վաչիկի</t>
  </si>
  <si>
    <t>15.07.1980թ.</t>
  </si>
  <si>
    <t>BA1919906</t>
  </si>
  <si>
    <t>ք. Երեւան, Չեխովի փողոց, շենք 8, բն. 50</t>
  </si>
  <si>
    <t>Դարեսկիզբ ՍՊԸ</t>
  </si>
  <si>
    <t>AM0341784</t>
  </si>
  <si>
    <t>ք.Երեւան, Սիլիկյան թ/մ, 2-րդ փողոց, 28 տուն</t>
  </si>
  <si>
    <t>Հովակիմյան</t>
  </si>
  <si>
    <t>Վահագն</t>
  </si>
  <si>
    <t>Միսակի</t>
  </si>
  <si>
    <t>30.06.1974թ.</t>
  </si>
  <si>
    <t>Մանավազյան</t>
  </si>
  <si>
    <t>Լեւոնի</t>
  </si>
  <si>
    <t>22.07.1986թ.</t>
  </si>
  <si>
    <t>000188961</t>
  </si>
  <si>
    <t>ՀՀ Արմավիրի մարզ, գ.Բաղրամյան</t>
  </si>
  <si>
    <t>Դարեսկիզբ ՍՊԸ՝ հաշվապահ Մեր Տպարան ՍՊԸ՝ հաշվապահ</t>
  </si>
  <si>
    <t>Նորիկ</t>
  </si>
  <si>
    <t>12.04.1945թ.</t>
  </si>
  <si>
    <t>004046157</t>
  </si>
  <si>
    <t>ք.Երեւան, Ֆիրդուսի 4</t>
  </si>
  <si>
    <t>Համբարձումյան</t>
  </si>
  <si>
    <t>Համբարձում</t>
  </si>
  <si>
    <t>12.08.1984թ.</t>
  </si>
  <si>
    <t>AF0337319</t>
  </si>
  <si>
    <t>ք.Երեւան, Ներքին Շենգավիթ, 4-րդ փողոց, 44 տուն</t>
  </si>
  <si>
    <t>Թումո կրթական կենտրոն, դասընթացավար</t>
  </si>
  <si>
    <t>Սիմոն</t>
  </si>
  <si>
    <t>Արտավազդի</t>
  </si>
  <si>
    <t>10.02.1955թ.</t>
  </si>
  <si>
    <t>003717162</t>
  </si>
  <si>
    <t>ՀՀ Արարատի մարզ, գ. Արգավանդ, Կենտրոնականի 4, տուն 31</t>
  </si>
  <si>
    <t>Անտոնյան</t>
  </si>
  <si>
    <t>Հերմինե</t>
  </si>
  <si>
    <t>17.08.1985թ.</t>
  </si>
  <si>
    <t>007002702</t>
  </si>
  <si>
    <t>ՀՀ Տավուշի մարզ, ք. Իջեւան, Բլբուլյան 25ա</t>
  </si>
  <si>
    <t>Մխիթար Սեբաստացի կրթահամալիր, դասավանդող</t>
  </si>
  <si>
    <t>Ավետիսյան</t>
  </si>
  <si>
    <t>Ալեքսանդր</t>
  </si>
  <si>
    <t>Մելսիկի</t>
  </si>
  <si>
    <t>09.10.1974թ.</t>
  </si>
  <si>
    <t>AK0578361</t>
  </si>
  <si>
    <t>ք.Երեւան, Դ. Մալյան նրբանցք, շենք 4, բն.2</t>
  </si>
  <si>
    <t>ՌԷՄ ԱԳՐՈ ԹՐԵՅԴԻՆԳ ՍՊԸ, տնօրեն</t>
  </si>
  <si>
    <t>Նշան</t>
  </si>
  <si>
    <t>01.05.1985թ.</t>
  </si>
  <si>
    <t>AF0437882</t>
  </si>
  <si>
    <t>ՀՀ Արարատի մարզ, գ.Այգավան, Դրոյի փողոց, տուն 15</t>
  </si>
  <si>
    <t>Ժիրայրի</t>
  </si>
  <si>
    <t>12.12.1989թ.</t>
  </si>
  <si>
    <t>AN0389035</t>
  </si>
  <si>
    <t>ՀՀ Արմավիրի մարզ, գ. Փարաքար, Թամանցիների փողոց,տուն 5</t>
  </si>
  <si>
    <t>Աղաջանյան</t>
  </si>
  <si>
    <t>Էդուարդ</t>
  </si>
  <si>
    <t>Արթուրի</t>
  </si>
  <si>
    <t>29.08.1988թ.</t>
  </si>
  <si>
    <t>004163887</t>
  </si>
  <si>
    <t>ք.Երեւան, Սայաթ-Նովա 20, բն. 48</t>
  </si>
  <si>
    <t>Էդուարդ Աղաջանյան Ա/Ձ</t>
  </si>
  <si>
    <t>Նվարդ</t>
  </si>
  <si>
    <t>13.06.1985թ.</t>
  </si>
  <si>
    <t>AF0524749</t>
  </si>
  <si>
    <t>ք.Երեւան, Ա.Բաբաջանյան 26, բն. 44</t>
  </si>
  <si>
    <t>Մխիթար Սեբաստացի կրթահամալիր, Քոլեջի տնօրեն</t>
  </si>
  <si>
    <t>Ասլանյան</t>
  </si>
  <si>
    <t>Հակոբ</t>
  </si>
  <si>
    <t>01.08.1954թ.</t>
  </si>
  <si>
    <t>AM0252324</t>
  </si>
  <si>
    <t>ք.Երեւան, Նոր Նորքի 8-րդ զանգված, 2 շենք, 24 բն.</t>
  </si>
  <si>
    <t>Գլոբալ Բրիջջ ավագ դպրոց, ուսուցիչ</t>
  </si>
  <si>
    <t>Խաչատուր</t>
  </si>
  <si>
    <t>Հուսիկ</t>
  </si>
  <si>
    <t>AM 0254988</t>
  </si>
  <si>
    <t>ՀՀ փաստաբանների պալատ, փաստաբան</t>
  </si>
  <si>
    <t>Արսենյան</t>
  </si>
  <si>
    <t xml:space="preserve"> ք. Ալավերդի, Ս/Սարահարթ թ., 2 -րդ շենք, բն .15</t>
  </si>
  <si>
    <t>Պողոսյան</t>
  </si>
  <si>
    <t>Քրիստինե</t>
  </si>
  <si>
    <t>27.09.1982թ.</t>
  </si>
  <si>
    <t>005388137</t>
  </si>
  <si>
    <t>Ք.Երեւան, Իսակով 52/4, բն. 32</t>
  </si>
  <si>
    <t>Քրիստնե Պողոսյան ԱՁ</t>
  </si>
  <si>
    <t>Մկրտչյան</t>
  </si>
  <si>
    <t>Համլետի</t>
  </si>
  <si>
    <t>15.10.1976թ.</t>
  </si>
  <si>
    <t>003022530</t>
  </si>
  <si>
    <t xml:space="preserve">ՀՀ Կոտայքի մարզ, գ. Առինջ, Ա. Մնացականյան 55 տուն </t>
  </si>
  <si>
    <t>Գագիկ</t>
  </si>
  <si>
    <t>24.08.1979թ.</t>
  </si>
  <si>
    <t>AN0278184</t>
  </si>
  <si>
    <t>ՀՀ Արագածոտնի մարզ, գ. Իրինդ, 9-րդ փողոց, տուն 5</t>
  </si>
  <si>
    <t>Թալին ֆուդ ՍՊԸ, տնօրեն</t>
  </si>
  <si>
    <t>ԱՁ Արման Ղուկասյան</t>
  </si>
  <si>
    <t>Չիլինգարյան</t>
  </si>
  <si>
    <t>Վլադիկի</t>
  </si>
  <si>
    <t>19.03.1991թ.</t>
  </si>
  <si>
    <t>AH0420525</t>
  </si>
  <si>
    <t>ք.Երեւան, Ավան, Իսահակյան թ/մ, 5 շենք, բն. 35</t>
  </si>
  <si>
    <t>Զարոյան</t>
  </si>
  <si>
    <t>Վահան</t>
  </si>
  <si>
    <t>21.03.1986թ.</t>
  </si>
  <si>
    <t>AF0608351</t>
  </si>
  <si>
    <t>ՀՀ Գեղարքունիքի մարզ, ք.Վարդենիս, Մռավյան փողոց, տուն 5</t>
  </si>
  <si>
    <t>Լեւոն Կարապետյան Ա/Ձ, ՏՓԿ աշխատակից</t>
  </si>
  <si>
    <t>Մամիկոնյան</t>
  </si>
  <si>
    <t>16.08.1985թ.</t>
  </si>
  <si>
    <t>AM0825369</t>
  </si>
  <si>
    <t>ՀՀ Կոնտայքի մարզ, ք.Աբովյան, 3-րդ մ/շ, 14/82</t>
  </si>
  <si>
    <t>Աբգարյան</t>
  </si>
  <si>
    <t>Գեւորգ</t>
  </si>
  <si>
    <t>04.04.1985թ.</t>
  </si>
  <si>
    <t>AF0496564</t>
  </si>
  <si>
    <t>ՀՀ Կոտայքի մարզ, գ. Քասախ, Գարեգին Նժդեհի 1, բն. 45</t>
  </si>
  <si>
    <t>Մերգելյան ինստիտուտ, ինժեներ-ծրագրավորող</t>
  </si>
  <si>
    <t>Խալափյան</t>
  </si>
  <si>
    <t>Արշավիր</t>
  </si>
  <si>
    <t>28.12.1974թ.</t>
  </si>
  <si>
    <t>AM0314113</t>
  </si>
  <si>
    <t>ՀՀ Սյունիքի մարզ,ք.Կապան, Սպանդարյան 1ա/17</t>
  </si>
  <si>
    <t>ՀՀ Փաստաբանների պալատի անդամ</t>
  </si>
  <si>
    <t>Գեւորգյան</t>
  </si>
  <si>
    <t>10.08.1980թ.</t>
  </si>
  <si>
    <t>AK0386074</t>
  </si>
  <si>
    <t>ՀՀ Վայոց ձորի մարզ, ք.Վայք, Ջերմուկի խճուղի, 51/24</t>
  </si>
  <si>
    <t>Հայրապետյան</t>
  </si>
  <si>
    <t>Մելինե</t>
  </si>
  <si>
    <t>16.03.1969թ.</t>
  </si>
  <si>
    <t>AK0216918</t>
  </si>
  <si>
    <t>ք.Երեւան, Շինարարների 5, բն. 15</t>
  </si>
  <si>
    <t>Էյչ-Քոն ՍՊԸ, տնօրեն</t>
  </si>
  <si>
    <t>Արման</t>
  </si>
  <si>
    <t>03.08.1986թ.</t>
  </si>
  <si>
    <t>AF0609014</t>
  </si>
  <si>
    <t>ՀՀ Սյունիքի մարզ, ք.Կապան, Սպանդարյան 4 նրբանցք, տուն 24</t>
  </si>
  <si>
    <t>Արման Հակոբյան Ա/Ձ, ատամնաբույժ</t>
  </si>
  <si>
    <t>Մարտիրոսյան</t>
  </si>
  <si>
    <t>Լիլիկ</t>
  </si>
  <si>
    <t>Արտաշեսի</t>
  </si>
  <si>
    <t>26.11.1965թ.</t>
  </si>
  <si>
    <t>AK0659892</t>
  </si>
  <si>
    <t>ՀՀ Կոտայքի մարզ, ք. Հրազդան, Վանատուր փողոց, շենք 2, բն. 19</t>
  </si>
  <si>
    <t>Գասպարյան</t>
  </si>
  <si>
    <t>Աշոտի</t>
  </si>
  <si>
    <t>20.09.1984թ.</t>
  </si>
  <si>
    <t>AF0507779</t>
  </si>
  <si>
    <t>ք.Երեւան, Բ. Մուրադյան 3շ., բն.46</t>
  </si>
  <si>
    <t>Եդիգարյան</t>
  </si>
  <si>
    <t>05.11.1983 թ.</t>
  </si>
  <si>
    <t>006663801</t>
  </si>
  <si>
    <t>ք.Երեւան, Սեբաստիա 16, բն. 47</t>
  </si>
  <si>
    <t>Հռիփսիմե</t>
  </si>
  <si>
    <t>Մարտինի</t>
  </si>
  <si>
    <t>18.02.1989թ.</t>
  </si>
  <si>
    <t>AH0205862</t>
  </si>
  <si>
    <t>ՀՀ Արմավիրի մարզ, ք.Էջմիածին, Պետրոզավոդսկ 44</t>
  </si>
  <si>
    <t>Արարատ բանկ ԲԲԸ, ՏՏ մասնագետ</t>
  </si>
  <si>
    <t>Նիկոլայ</t>
  </si>
  <si>
    <t>Յուրիի</t>
  </si>
  <si>
    <t>04.10.1975թ.</t>
  </si>
  <si>
    <t>անկուսակցական</t>
  </si>
  <si>
    <t>000986869</t>
  </si>
  <si>
    <t>ՀՀ ք.Երեւան, Քանաքեռ-Զեյթուն, Կ. Ուլնեցուփողոց, 7 շենք, բն. 5</t>
  </si>
  <si>
    <t>Արնի Լեգալ Էյր ՍՊԸ, տնօրեն, փաստաբան</t>
  </si>
  <si>
    <t>Արսեն</t>
  </si>
  <si>
    <t>11.07.1983 թ.</t>
  </si>
  <si>
    <t>AP0618833</t>
  </si>
  <si>
    <t>ՀՀ Արմավիրի մարզ, գ. Ոսկեհատ, Կոմիտաս 1</t>
  </si>
  <si>
    <t>Տոնոյան</t>
  </si>
  <si>
    <t>Հրանտի</t>
  </si>
  <si>
    <t>07.06.1984թ.</t>
  </si>
  <si>
    <t>006916571</t>
  </si>
  <si>
    <t>ք.Երեւան, Նոր Նորքի 1-ին զանգված, Նանսենի 9,բն. 101</t>
  </si>
  <si>
    <t>Պալյան</t>
  </si>
  <si>
    <t>Էմմա</t>
  </si>
  <si>
    <t>26.11.1990 թ.</t>
  </si>
  <si>
    <t>ՀՀ Շիրակի մարզ, ք. Գյումի, Պ. Սեւակի 13 շենք, բն. 57</t>
  </si>
  <si>
    <t xml:space="preserve">Արարատնյուզ.ամ լրատվական կայք, խմբագրի օգնական </t>
  </si>
  <si>
    <t>Մարիամ</t>
  </si>
  <si>
    <t>18.03.1990թ.</t>
  </si>
  <si>
    <t>AH0337109</t>
  </si>
  <si>
    <t>ՀՀ Արմավիրի մարզ, գ. Ապագա, 6-րդ փողոց, 32 տուն</t>
  </si>
  <si>
    <t>ՀՀ Արմավիրի մարզի Ջրարբի միջնակարգ դպրոց ՊՈԱԿ, մանկավարժ</t>
  </si>
  <si>
    <t>23.03.1981թ.</t>
  </si>
  <si>
    <t>AN0530838</t>
  </si>
  <si>
    <t>ՀՀ Շիրակի մարզ, ք. Գյումի, Ֆուրմանով 113/3 տուն</t>
  </si>
  <si>
    <t>Իսրայելյան</t>
  </si>
  <si>
    <t>AN0655475</t>
  </si>
  <si>
    <t>ք.Երևան, Դավթաշեն 1 թաղ, 20շ 37բն</t>
  </si>
  <si>
    <t>AH0341143</t>
  </si>
  <si>
    <t>ԵԼՔ դաշինքի</t>
  </si>
  <si>
    <t>պատգամավորի թեկնածուներ</t>
  </si>
  <si>
    <t>Մամբրեյի</t>
  </si>
  <si>
    <t>004207577</t>
  </si>
  <si>
    <t>2.12.1948</t>
  </si>
  <si>
    <t>24.09.1956</t>
  </si>
  <si>
    <t>10.08.1961</t>
  </si>
  <si>
    <t>17.05.1974</t>
  </si>
  <si>
    <t>003940061</t>
  </si>
  <si>
    <t>Արամայիսի</t>
  </si>
  <si>
    <t>4.1.1989</t>
  </si>
  <si>
    <t>13/06/1985</t>
  </si>
  <si>
    <t>Հայկի</t>
  </si>
  <si>
    <t>պատգամավորի թեկնածուների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</si>
</sst>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Armenian"/>
    </font>
    <font>
      <sz val="10"/>
      <name val="GHEA Grapalat"/>
      <family val="3"/>
    </font>
    <font>
      <sz val="8"/>
      <name val="Arial Armenian"/>
    </font>
    <font>
      <b/>
      <sz val="8"/>
      <name val="GHEA Grapalat"/>
      <family val="3"/>
    </font>
    <font>
      <b/>
      <sz val="10"/>
      <name val="GHEA Grapalat"/>
      <family val="3"/>
    </font>
    <font>
      <b/>
      <sz val="11"/>
      <color indexed="62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0" fillId="3" borderId="0" xfId="0" applyFill="1"/>
    <xf numFmtId="49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14" fontId="1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49" fontId="1" fillId="0" borderId="6" xfId="0" applyNumberFormat="1" applyFont="1" applyFill="1" applyBorder="1" applyAlignment="1" applyProtection="1">
      <alignment horizontal="left" vertical="top" wrapText="1"/>
      <protection locked="0"/>
    </xf>
    <xf numFmtId="49" fontId="1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49" fontId="1" fillId="2" borderId="6" xfId="0" applyNumberFormat="1" applyFont="1" applyFill="1" applyBorder="1" applyAlignment="1" applyProtection="1">
      <alignment horizontal="left" vertical="top" wrapText="1"/>
      <protection locked="0"/>
    </xf>
    <xf numFmtId="14" fontId="1" fillId="0" borderId="6" xfId="0" applyNumberFormat="1" applyFont="1" applyFill="1" applyBorder="1" applyAlignment="1" applyProtection="1">
      <alignment horizontal="left" vertical="top" wrapText="1"/>
      <protection locked="0"/>
    </xf>
    <xf numFmtId="14" fontId="1" fillId="0" borderId="0" xfId="0" applyNumberFormat="1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6" xfId="0" applyNumberFormat="1" applyFont="1" applyFill="1" applyBorder="1" applyAlignment="1" applyProtection="1">
      <alignment vertical="top" wrapText="1"/>
      <protection locked="0"/>
    </xf>
    <xf numFmtId="14" fontId="0" fillId="0" borderId="0" xfId="0" applyNumberFormat="1"/>
    <xf numFmtId="49" fontId="0" fillId="0" borderId="0" xfId="0" applyNumberFormat="1" applyAlignment="1">
      <alignment horizontal="left" vertical="top"/>
    </xf>
    <xf numFmtId="49" fontId="0" fillId="0" borderId="0" xfId="0" applyNumberFormat="1"/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right" wrapText="1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392;&#1377;&#1396;&#1377;&#1402;&#1381;&#1407;&#1377;&#1391;&#1377;&#1398;-&#1364;&#1354;&#13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abSelected="1" zoomScaleNormal="100" workbookViewId="0">
      <selection activeCell="A4" sqref="A4:I4"/>
    </sheetView>
  </sheetViews>
  <sheetFormatPr defaultRowHeight="12.75" x14ac:dyDescent="0.2"/>
  <cols>
    <col min="1" max="1" width="5.85546875" customWidth="1"/>
    <col min="2" max="2" width="21.7109375" customWidth="1"/>
    <col min="3" max="3" width="15.7109375" customWidth="1"/>
    <col min="4" max="4" width="13.28515625" customWidth="1"/>
    <col min="5" max="5" width="16.28515625" customWidth="1"/>
    <col min="6" max="6" width="5.85546875" style="6" customWidth="1"/>
    <col min="7" max="7" width="25" customWidth="1"/>
    <col min="8" max="8" width="17.28515625" customWidth="1"/>
    <col min="9" max="9" width="24.5703125" customWidth="1"/>
    <col min="10" max="10" width="29.42578125" customWidth="1"/>
  </cols>
  <sheetData>
    <row r="1" spans="1:10" ht="13.5" x14ac:dyDescent="0.25">
      <c r="A1" s="43" t="s">
        <v>21</v>
      </c>
      <c r="B1" s="43"/>
      <c r="C1" s="43"/>
      <c r="D1" s="43"/>
      <c r="E1" s="43"/>
      <c r="F1" s="43"/>
      <c r="G1" s="43"/>
      <c r="H1" s="43"/>
      <c r="I1" s="43"/>
    </row>
    <row r="2" spans="1:10" ht="21.75" customHeight="1" x14ac:dyDescent="0.2">
      <c r="A2" s="40" t="s">
        <v>15</v>
      </c>
      <c r="B2" s="40"/>
      <c r="C2" s="40"/>
      <c r="D2" s="40"/>
      <c r="E2" s="40"/>
      <c r="F2" s="40"/>
      <c r="G2" s="40"/>
      <c r="H2" s="40"/>
      <c r="I2" s="40"/>
    </row>
    <row r="3" spans="1:10" ht="24" customHeight="1" x14ac:dyDescent="0.2">
      <c r="A3" s="41" t="s">
        <v>723</v>
      </c>
      <c r="B3" s="41"/>
      <c r="C3" s="41"/>
      <c r="D3" s="41"/>
      <c r="E3" s="41"/>
      <c r="F3" s="41"/>
      <c r="G3" s="41"/>
      <c r="H3" s="41"/>
      <c r="I3" s="41"/>
    </row>
    <row r="4" spans="1:10" ht="21.75" customHeight="1" x14ac:dyDescent="0.2">
      <c r="A4" s="42" t="s">
        <v>724</v>
      </c>
      <c r="B4" s="42"/>
      <c r="C4" s="42"/>
      <c r="D4" s="42"/>
      <c r="E4" s="42"/>
      <c r="F4" s="42"/>
      <c r="G4" s="42"/>
      <c r="H4" s="42"/>
      <c r="I4" s="42"/>
    </row>
    <row r="5" spans="1:10" ht="38.25" x14ac:dyDescent="0.2">
      <c r="A5" s="1" t="s">
        <v>0</v>
      </c>
      <c r="B5" s="1" t="s">
        <v>8</v>
      </c>
      <c r="C5" s="3" t="s">
        <v>9</v>
      </c>
      <c r="D5" s="3" t="s">
        <v>10</v>
      </c>
      <c r="E5" s="3" t="s">
        <v>7</v>
      </c>
      <c r="F5" s="5" t="s">
        <v>2</v>
      </c>
      <c r="G5" s="3" t="s">
        <v>4</v>
      </c>
      <c r="H5" s="3" t="s">
        <v>3</v>
      </c>
      <c r="I5" s="3" t="s">
        <v>5</v>
      </c>
      <c r="J5" s="3" t="s">
        <v>6</v>
      </c>
    </row>
    <row r="6" spans="1:10" ht="27" x14ac:dyDescent="0.2">
      <c r="A6" s="35">
        <v>1</v>
      </c>
      <c r="B6" s="9" t="s">
        <v>40</v>
      </c>
      <c r="C6" s="4" t="s">
        <v>41</v>
      </c>
      <c r="D6" s="4" t="s">
        <v>42</v>
      </c>
      <c r="E6" s="10" t="s">
        <v>43</v>
      </c>
      <c r="F6" s="4" t="s">
        <v>11</v>
      </c>
      <c r="G6" s="8" t="s">
        <v>44</v>
      </c>
      <c r="H6" s="4" t="s">
        <v>45</v>
      </c>
      <c r="I6" s="11" t="s">
        <v>46</v>
      </c>
      <c r="J6" s="12" t="s">
        <v>47</v>
      </c>
    </row>
    <row r="7" spans="1:10" ht="27" x14ac:dyDescent="0.2">
      <c r="A7" s="35">
        <v>2</v>
      </c>
      <c r="B7" s="9" t="s">
        <v>48</v>
      </c>
      <c r="C7" s="4" t="s">
        <v>49</v>
      </c>
      <c r="D7" s="4" t="s">
        <v>50</v>
      </c>
      <c r="E7" s="10" t="s">
        <v>51</v>
      </c>
      <c r="F7" s="4" t="s">
        <v>11</v>
      </c>
      <c r="G7" s="8" t="s">
        <v>52</v>
      </c>
      <c r="H7" s="4" t="s">
        <v>53</v>
      </c>
      <c r="I7" s="11" t="s">
        <v>54</v>
      </c>
      <c r="J7" s="12" t="s">
        <v>55</v>
      </c>
    </row>
    <row r="8" spans="1:10" ht="27" x14ac:dyDescent="0.2">
      <c r="A8" s="35">
        <v>3</v>
      </c>
      <c r="B8" s="9" t="s">
        <v>404</v>
      </c>
      <c r="C8" s="4" t="s">
        <v>405</v>
      </c>
      <c r="D8" s="4" t="s">
        <v>406</v>
      </c>
      <c r="E8" s="10" t="s">
        <v>407</v>
      </c>
      <c r="F8" s="4" t="s">
        <v>11</v>
      </c>
      <c r="G8" s="8" t="s">
        <v>408</v>
      </c>
      <c r="H8" s="4" t="s">
        <v>409</v>
      </c>
      <c r="I8" s="11" t="s">
        <v>410</v>
      </c>
      <c r="J8" s="12" t="s">
        <v>47</v>
      </c>
    </row>
    <row r="9" spans="1:10" ht="40.5" x14ac:dyDescent="0.2">
      <c r="A9" s="35">
        <v>4</v>
      </c>
      <c r="B9" s="9" t="s">
        <v>39</v>
      </c>
      <c r="C9" s="4" t="s">
        <v>56</v>
      </c>
      <c r="D9" s="4" t="s">
        <v>57</v>
      </c>
      <c r="E9" s="10" t="s">
        <v>58</v>
      </c>
      <c r="F9" s="4" t="s">
        <v>12</v>
      </c>
      <c r="G9" s="8" t="s">
        <v>44</v>
      </c>
      <c r="H9" s="4" t="s">
        <v>59</v>
      </c>
      <c r="I9" s="11" t="s">
        <v>60</v>
      </c>
      <c r="J9" s="12" t="s">
        <v>61</v>
      </c>
    </row>
    <row r="10" spans="1:10" ht="40.5" x14ac:dyDescent="0.2">
      <c r="A10" s="35">
        <v>5</v>
      </c>
      <c r="B10" s="9" t="s">
        <v>411</v>
      </c>
      <c r="C10" s="4" t="s">
        <v>412</v>
      </c>
      <c r="D10" s="4" t="s">
        <v>413</v>
      </c>
      <c r="E10" s="10" t="s">
        <v>414</v>
      </c>
      <c r="F10" s="4" t="s">
        <v>11</v>
      </c>
      <c r="G10" s="8" t="s">
        <v>408</v>
      </c>
      <c r="H10" s="4" t="s">
        <v>415</v>
      </c>
      <c r="I10" s="11" t="s">
        <v>416</v>
      </c>
      <c r="J10" s="12" t="s">
        <v>417</v>
      </c>
    </row>
    <row r="11" spans="1:10" ht="27" x14ac:dyDescent="0.2">
      <c r="A11" s="35">
        <v>6</v>
      </c>
      <c r="B11" s="9" t="s">
        <v>62</v>
      </c>
      <c r="C11" s="4" t="s">
        <v>63</v>
      </c>
      <c r="D11" s="4" t="s">
        <v>64</v>
      </c>
      <c r="E11" s="10" t="s">
        <v>65</v>
      </c>
      <c r="F11" s="4" t="s">
        <v>11</v>
      </c>
      <c r="G11" s="8" t="s">
        <v>52</v>
      </c>
      <c r="H11" s="4" t="s">
        <v>66</v>
      </c>
      <c r="I11" s="11" t="s">
        <v>67</v>
      </c>
      <c r="J11" s="12" t="s">
        <v>68</v>
      </c>
    </row>
    <row r="12" spans="1:10" ht="40.5" x14ac:dyDescent="0.2">
      <c r="A12" s="35">
        <v>7</v>
      </c>
      <c r="B12" s="4" t="s">
        <v>418</v>
      </c>
      <c r="C12" s="4" t="s">
        <v>419</v>
      </c>
      <c r="D12" s="4" t="s">
        <v>420</v>
      </c>
      <c r="E12" s="13" t="s">
        <v>421</v>
      </c>
      <c r="F12" s="4" t="s">
        <v>12</v>
      </c>
      <c r="G12" s="4" t="s">
        <v>408</v>
      </c>
      <c r="H12" s="4" t="s">
        <v>422</v>
      </c>
      <c r="I12" s="4" t="s">
        <v>423</v>
      </c>
      <c r="J12" s="4" t="s">
        <v>424</v>
      </c>
    </row>
    <row r="13" spans="1:10" ht="40.5" x14ac:dyDescent="0.2">
      <c r="A13" s="35">
        <v>8</v>
      </c>
      <c r="B13" s="4" t="s">
        <v>69</v>
      </c>
      <c r="C13" s="4" t="s">
        <v>70</v>
      </c>
      <c r="D13" s="4" t="s">
        <v>71</v>
      </c>
      <c r="E13" s="13" t="s">
        <v>72</v>
      </c>
      <c r="F13" s="4" t="s">
        <v>11</v>
      </c>
      <c r="G13" s="4" t="s">
        <v>44</v>
      </c>
      <c r="H13" s="4" t="s">
        <v>73</v>
      </c>
      <c r="I13" s="4" t="s">
        <v>74</v>
      </c>
      <c r="J13" s="4" t="s">
        <v>75</v>
      </c>
    </row>
    <row r="14" spans="1:10" ht="54" x14ac:dyDescent="0.2">
      <c r="A14" s="35">
        <v>9</v>
      </c>
      <c r="B14" s="4" t="s">
        <v>305</v>
      </c>
      <c r="C14" s="4" t="s">
        <v>425</v>
      </c>
      <c r="D14" s="4" t="s">
        <v>384</v>
      </c>
      <c r="E14" s="13" t="s">
        <v>426</v>
      </c>
      <c r="F14" s="4" t="s">
        <v>11</v>
      </c>
      <c r="G14" s="4" t="s">
        <v>408</v>
      </c>
      <c r="H14" s="4" t="s">
        <v>427</v>
      </c>
      <c r="I14" s="4" t="s">
        <v>428</v>
      </c>
      <c r="J14" s="4" t="s">
        <v>429</v>
      </c>
    </row>
    <row r="15" spans="1:10" ht="27" x14ac:dyDescent="0.2">
      <c r="A15" s="35">
        <v>10</v>
      </c>
      <c r="B15" s="4" t="s">
        <v>76</v>
      </c>
      <c r="C15" s="4" t="s">
        <v>604</v>
      </c>
      <c r="D15" s="4" t="s">
        <v>725</v>
      </c>
      <c r="E15" s="13">
        <v>19793</v>
      </c>
      <c r="F15" s="4" t="s">
        <v>11</v>
      </c>
      <c r="G15" s="4" t="s">
        <v>52</v>
      </c>
      <c r="H15" s="4" t="s">
        <v>78</v>
      </c>
      <c r="I15" s="4" t="s">
        <v>79</v>
      </c>
      <c r="J15" s="4" t="s">
        <v>75</v>
      </c>
    </row>
    <row r="16" spans="1:10" ht="27" x14ac:dyDescent="0.2">
      <c r="A16" s="35">
        <v>11</v>
      </c>
      <c r="B16" s="4" t="s">
        <v>80</v>
      </c>
      <c r="C16" s="4" t="s">
        <v>81</v>
      </c>
      <c r="D16" s="4" t="s">
        <v>82</v>
      </c>
      <c r="E16" s="13">
        <v>32242</v>
      </c>
      <c r="F16" s="4" t="s">
        <v>12</v>
      </c>
      <c r="G16" s="4" t="s">
        <v>52</v>
      </c>
      <c r="H16" s="4" t="s">
        <v>83</v>
      </c>
      <c r="I16" s="4" t="s">
        <v>84</v>
      </c>
      <c r="J16" s="4" t="s">
        <v>85</v>
      </c>
    </row>
    <row r="17" spans="1:10" ht="40.5" x14ac:dyDescent="0.2">
      <c r="A17" s="35">
        <v>12</v>
      </c>
      <c r="B17" s="4" t="s">
        <v>86</v>
      </c>
      <c r="C17" s="4" t="s">
        <v>87</v>
      </c>
      <c r="D17" s="4" t="s">
        <v>88</v>
      </c>
      <c r="E17" s="13" t="s">
        <v>89</v>
      </c>
      <c r="F17" s="4" t="s">
        <v>11</v>
      </c>
      <c r="G17" s="4" t="s">
        <v>44</v>
      </c>
      <c r="H17" s="4" t="s">
        <v>90</v>
      </c>
      <c r="I17" s="4" t="s">
        <v>91</v>
      </c>
      <c r="J17" s="4" t="s">
        <v>92</v>
      </c>
    </row>
    <row r="18" spans="1:10" ht="40.5" x14ac:dyDescent="0.2">
      <c r="A18" s="35">
        <v>13</v>
      </c>
      <c r="B18" s="4" t="s">
        <v>93</v>
      </c>
      <c r="C18" s="4" t="s">
        <v>94</v>
      </c>
      <c r="D18" s="4" t="s">
        <v>95</v>
      </c>
      <c r="E18" s="13">
        <v>25031</v>
      </c>
      <c r="F18" s="4" t="s">
        <v>12</v>
      </c>
      <c r="G18" s="4" t="s">
        <v>44</v>
      </c>
      <c r="H18" s="4" t="s">
        <v>96</v>
      </c>
      <c r="I18" s="4" t="s">
        <v>97</v>
      </c>
      <c r="J18" s="4" t="s">
        <v>98</v>
      </c>
    </row>
    <row r="19" spans="1:10" ht="27" x14ac:dyDescent="0.2">
      <c r="A19" s="35">
        <v>14</v>
      </c>
      <c r="B19" s="25" t="s">
        <v>122</v>
      </c>
      <c r="C19" s="26" t="s">
        <v>430</v>
      </c>
      <c r="D19" s="26" t="s">
        <v>88</v>
      </c>
      <c r="E19" s="27" t="s">
        <v>431</v>
      </c>
      <c r="F19" s="4" t="s">
        <v>11</v>
      </c>
      <c r="G19" s="28" t="s">
        <v>408</v>
      </c>
      <c r="H19" s="38" t="s">
        <v>726</v>
      </c>
      <c r="I19" s="29" t="s">
        <v>432</v>
      </c>
      <c r="J19" s="30" t="s">
        <v>433</v>
      </c>
    </row>
    <row r="20" spans="1:10" ht="40.5" x14ac:dyDescent="0.2">
      <c r="A20" s="35">
        <v>15</v>
      </c>
      <c r="B20" s="4" t="s">
        <v>99</v>
      </c>
      <c r="C20" s="4" t="s">
        <v>550</v>
      </c>
      <c r="D20" s="4" t="s">
        <v>100</v>
      </c>
      <c r="E20" s="13" t="s">
        <v>727</v>
      </c>
      <c r="F20" s="4" t="s">
        <v>11</v>
      </c>
      <c r="G20" s="4" t="s">
        <v>52</v>
      </c>
      <c r="H20" s="4" t="s">
        <v>101</v>
      </c>
      <c r="I20" s="4" t="s">
        <v>102</v>
      </c>
      <c r="J20" s="4" t="s">
        <v>103</v>
      </c>
    </row>
    <row r="21" spans="1:10" ht="27" x14ac:dyDescent="0.2">
      <c r="A21" s="35">
        <v>16</v>
      </c>
      <c r="B21" s="4" t="s">
        <v>104</v>
      </c>
      <c r="C21" s="4" t="s">
        <v>605</v>
      </c>
      <c r="D21" s="4" t="s">
        <v>105</v>
      </c>
      <c r="E21" s="13" t="s">
        <v>106</v>
      </c>
      <c r="F21" s="4" t="s">
        <v>11</v>
      </c>
      <c r="G21" s="4" t="s">
        <v>52</v>
      </c>
      <c r="H21" s="4" t="s">
        <v>107</v>
      </c>
      <c r="I21" s="4" t="s">
        <v>108</v>
      </c>
      <c r="J21" s="4" t="s">
        <v>75</v>
      </c>
    </row>
    <row r="22" spans="1:10" ht="27" x14ac:dyDescent="0.2">
      <c r="A22" s="35">
        <v>17</v>
      </c>
      <c r="B22" s="4" t="s">
        <v>109</v>
      </c>
      <c r="C22" s="4" t="s">
        <v>110</v>
      </c>
      <c r="D22" s="4" t="s">
        <v>111</v>
      </c>
      <c r="E22" s="13" t="s">
        <v>112</v>
      </c>
      <c r="F22" s="4" t="s">
        <v>11</v>
      </c>
      <c r="G22" s="4" t="s">
        <v>44</v>
      </c>
      <c r="H22" s="4" t="s">
        <v>113</v>
      </c>
      <c r="I22" s="4" t="s">
        <v>114</v>
      </c>
      <c r="J22" s="4" t="s">
        <v>115</v>
      </c>
    </row>
    <row r="23" spans="1:10" ht="67.5" x14ac:dyDescent="0.2">
      <c r="A23" s="35">
        <v>18</v>
      </c>
      <c r="B23" s="4" t="s">
        <v>434</v>
      </c>
      <c r="C23" s="4" t="s">
        <v>343</v>
      </c>
      <c r="D23" s="4" t="s">
        <v>435</v>
      </c>
      <c r="E23" s="13" t="s">
        <v>436</v>
      </c>
      <c r="F23" s="4" t="s">
        <v>11</v>
      </c>
      <c r="G23" s="4" t="s">
        <v>408</v>
      </c>
      <c r="H23" s="4" t="s">
        <v>437</v>
      </c>
      <c r="I23" s="4" t="s">
        <v>438</v>
      </c>
      <c r="J23" s="4" t="s">
        <v>439</v>
      </c>
    </row>
    <row r="24" spans="1:10" ht="27" x14ac:dyDescent="0.2">
      <c r="A24" s="35">
        <v>19</v>
      </c>
      <c r="B24" s="26" t="s">
        <v>440</v>
      </c>
      <c r="C24" s="26" t="s">
        <v>441</v>
      </c>
      <c r="D24" s="26" t="s">
        <v>111</v>
      </c>
      <c r="E24" s="31" t="s">
        <v>442</v>
      </c>
      <c r="F24" s="4" t="s">
        <v>11</v>
      </c>
      <c r="G24" s="26" t="s">
        <v>408</v>
      </c>
      <c r="H24" s="4" t="s">
        <v>443</v>
      </c>
      <c r="I24" s="26" t="s">
        <v>444</v>
      </c>
      <c r="J24" s="26" t="s">
        <v>424</v>
      </c>
    </row>
    <row r="25" spans="1:10" ht="27" x14ac:dyDescent="0.2">
      <c r="A25" s="35">
        <v>20</v>
      </c>
      <c r="B25" s="4" t="s">
        <v>116</v>
      </c>
      <c r="C25" s="4" t="s">
        <v>117</v>
      </c>
      <c r="D25" s="4" t="s">
        <v>118</v>
      </c>
      <c r="E25" s="13" t="s">
        <v>119</v>
      </c>
      <c r="F25" s="4" t="s">
        <v>12</v>
      </c>
      <c r="G25" s="4" t="s">
        <v>52</v>
      </c>
      <c r="H25" s="4" t="s">
        <v>120</v>
      </c>
      <c r="I25" s="4" t="s">
        <v>121</v>
      </c>
      <c r="J25" s="4" t="s">
        <v>75</v>
      </c>
    </row>
    <row r="26" spans="1:10" ht="27" x14ac:dyDescent="0.2">
      <c r="A26" s="35">
        <v>21</v>
      </c>
      <c r="B26" s="4" t="s">
        <v>122</v>
      </c>
      <c r="C26" s="4" t="s">
        <v>123</v>
      </c>
      <c r="D26" s="4" t="s">
        <v>124</v>
      </c>
      <c r="E26" s="13">
        <v>32212</v>
      </c>
      <c r="F26" s="4" t="s">
        <v>11</v>
      </c>
      <c r="G26" s="4" t="s">
        <v>44</v>
      </c>
      <c r="H26" s="4" t="s">
        <v>125</v>
      </c>
      <c r="I26" s="4" t="s">
        <v>126</v>
      </c>
      <c r="J26" s="4" t="s">
        <v>127</v>
      </c>
    </row>
    <row r="27" spans="1:10" ht="40.5" x14ac:dyDescent="0.2">
      <c r="A27" s="35">
        <v>22</v>
      </c>
      <c r="B27" s="18" t="s">
        <v>147</v>
      </c>
      <c r="C27" s="18" t="s">
        <v>148</v>
      </c>
      <c r="D27" s="18" t="s">
        <v>149</v>
      </c>
      <c r="E27" s="20" t="s">
        <v>150</v>
      </c>
      <c r="F27" s="21" t="s">
        <v>11</v>
      </c>
      <c r="G27" s="18" t="s">
        <v>44</v>
      </c>
      <c r="H27" s="18" t="s">
        <v>151</v>
      </c>
      <c r="I27" s="18" t="s">
        <v>152</v>
      </c>
      <c r="J27" s="18" t="s">
        <v>75</v>
      </c>
    </row>
    <row r="28" spans="1:10" ht="40.5" x14ac:dyDescent="0.2">
      <c r="A28" s="35">
        <v>23</v>
      </c>
      <c r="B28" s="4" t="s">
        <v>445</v>
      </c>
      <c r="C28" s="4" t="s">
        <v>446</v>
      </c>
      <c r="D28" s="4" t="s">
        <v>447</v>
      </c>
      <c r="E28" s="13" t="s">
        <v>448</v>
      </c>
      <c r="F28" s="4" t="s">
        <v>12</v>
      </c>
      <c r="G28" s="4" t="s">
        <v>408</v>
      </c>
      <c r="H28" s="4" t="s">
        <v>449</v>
      </c>
      <c r="I28" s="4" t="s">
        <v>450</v>
      </c>
      <c r="J28" s="4" t="s">
        <v>451</v>
      </c>
    </row>
    <row r="29" spans="1:10" ht="13.5" customHeight="1" x14ac:dyDescent="0.25">
      <c r="A29" s="35">
        <v>24</v>
      </c>
      <c r="B29" s="26" t="s">
        <v>608</v>
      </c>
      <c r="C29" s="26" t="s">
        <v>502</v>
      </c>
      <c r="D29" s="26" t="s">
        <v>64</v>
      </c>
      <c r="E29" s="32" t="s">
        <v>728</v>
      </c>
      <c r="F29" s="4" t="s">
        <v>11</v>
      </c>
      <c r="G29" s="4" t="s">
        <v>52</v>
      </c>
      <c r="H29" s="26" t="s">
        <v>606</v>
      </c>
      <c r="I29" s="34" t="s">
        <v>609</v>
      </c>
      <c r="J29" s="4" t="s">
        <v>607</v>
      </c>
    </row>
    <row r="30" spans="1:10" ht="27" x14ac:dyDescent="0.2">
      <c r="A30" s="35">
        <v>25</v>
      </c>
      <c r="B30" s="4" t="s">
        <v>133</v>
      </c>
      <c r="C30" s="4" t="s">
        <v>134</v>
      </c>
      <c r="D30" s="4" t="s">
        <v>135</v>
      </c>
      <c r="E30" s="13" t="s">
        <v>729</v>
      </c>
      <c r="F30" s="4" t="s">
        <v>11</v>
      </c>
      <c r="G30" s="4" t="s">
        <v>52</v>
      </c>
      <c r="H30" s="4" t="s">
        <v>136</v>
      </c>
      <c r="I30" s="4" t="s">
        <v>137</v>
      </c>
      <c r="J30" s="4" t="s">
        <v>138</v>
      </c>
    </row>
    <row r="31" spans="1:10" ht="13.5" x14ac:dyDescent="0.2">
      <c r="A31" s="35">
        <v>26</v>
      </c>
      <c r="B31" s="4" t="s">
        <v>139</v>
      </c>
      <c r="C31" s="4" t="s">
        <v>140</v>
      </c>
      <c r="D31" s="4" t="s">
        <v>141</v>
      </c>
      <c r="E31" s="13" t="s">
        <v>730</v>
      </c>
      <c r="F31" s="4" t="s">
        <v>12</v>
      </c>
      <c r="G31" s="4" t="s">
        <v>44</v>
      </c>
      <c r="H31" s="4" t="s">
        <v>142</v>
      </c>
      <c r="I31" s="4" t="s">
        <v>143</v>
      </c>
      <c r="J31" s="4" t="s">
        <v>75</v>
      </c>
    </row>
    <row r="32" spans="1:10" ht="54" x14ac:dyDescent="0.2">
      <c r="A32" s="35">
        <v>27</v>
      </c>
      <c r="B32" s="26" t="s">
        <v>452</v>
      </c>
      <c r="C32" s="26" t="s">
        <v>453</v>
      </c>
      <c r="D32" s="26" t="s">
        <v>454</v>
      </c>
      <c r="E32" s="31" t="s">
        <v>455</v>
      </c>
      <c r="F32" s="4" t="s">
        <v>11</v>
      </c>
      <c r="G32" s="26" t="s">
        <v>408</v>
      </c>
      <c r="H32" s="39" t="s">
        <v>731</v>
      </c>
      <c r="I32" s="26" t="s">
        <v>456</v>
      </c>
      <c r="J32" s="4" t="s">
        <v>457</v>
      </c>
    </row>
    <row r="33" spans="1:10" ht="67.5" x14ac:dyDescent="0.2">
      <c r="A33" s="35">
        <v>28</v>
      </c>
      <c r="B33" s="4" t="s">
        <v>171</v>
      </c>
      <c r="C33" s="4" t="s">
        <v>458</v>
      </c>
      <c r="D33" s="4" t="s">
        <v>111</v>
      </c>
      <c r="E33" s="13" t="s">
        <v>459</v>
      </c>
      <c r="F33" s="4" t="s">
        <v>11</v>
      </c>
      <c r="G33" s="4" t="s">
        <v>408</v>
      </c>
      <c r="H33" s="4" t="s">
        <v>460</v>
      </c>
      <c r="I33" s="4" t="s">
        <v>461</v>
      </c>
      <c r="J33" s="4" t="s">
        <v>462</v>
      </c>
    </row>
    <row r="34" spans="1:10" ht="27" x14ac:dyDescent="0.2">
      <c r="A34" s="35">
        <v>29</v>
      </c>
      <c r="B34" s="4" t="s">
        <v>116</v>
      </c>
      <c r="C34" s="4" t="s">
        <v>94</v>
      </c>
      <c r="D34" s="4" t="s">
        <v>144</v>
      </c>
      <c r="E34" s="13">
        <v>23502</v>
      </c>
      <c r="F34" s="4" t="s">
        <v>12</v>
      </c>
      <c r="G34" s="4" t="s">
        <v>52</v>
      </c>
      <c r="H34" s="4" t="s">
        <v>145</v>
      </c>
      <c r="I34" s="4" t="s">
        <v>77</v>
      </c>
      <c r="J34" s="18" t="s">
        <v>146</v>
      </c>
    </row>
    <row r="35" spans="1:10" ht="27" x14ac:dyDescent="0.2">
      <c r="A35" s="35">
        <v>30</v>
      </c>
      <c r="B35" s="4" t="s">
        <v>128</v>
      </c>
      <c r="C35" s="4" t="s">
        <v>63</v>
      </c>
      <c r="D35" s="4" t="s">
        <v>129</v>
      </c>
      <c r="E35" s="13" t="s">
        <v>130</v>
      </c>
      <c r="F35" s="4" t="s">
        <v>11</v>
      </c>
      <c r="G35" s="4" t="s">
        <v>265</v>
      </c>
      <c r="H35" s="4" t="s">
        <v>131</v>
      </c>
      <c r="I35" s="4" t="s">
        <v>132</v>
      </c>
      <c r="J35" s="4" t="s">
        <v>75</v>
      </c>
    </row>
    <row r="36" spans="1:10" ht="27" x14ac:dyDescent="0.2">
      <c r="A36" s="35">
        <v>31</v>
      </c>
      <c r="B36" s="18" t="s">
        <v>153</v>
      </c>
      <c r="C36" s="18" t="s">
        <v>154</v>
      </c>
      <c r="D36" s="18" t="s">
        <v>155</v>
      </c>
      <c r="E36" s="20" t="s">
        <v>156</v>
      </c>
      <c r="F36" s="21" t="s">
        <v>11</v>
      </c>
      <c r="G36" s="18" t="s">
        <v>44</v>
      </c>
      <c r="H36" s="18" t="s">
        <v>157</v>
      </c>
      <c r="I36" s="18" t="s">
        <v>158</v>
      </c>
      <c r="J36" s="18" t="s">
        <v>159</v>
      </c>
    </row>
    <row r="37" spans="1:10" ht="27" x14ac:dyDescent="0.2">
      <c r="A37" s="35">
        <v>32</v>
      </c>
      <c r="B37" s="4" t="s">
        <v>463</v>
      </c>
      <c r="C37" s="4" t="s">
        <v>161</v>
      </c>
      <c r="D37" s="4" t="s">
        <v>350</v>
      </c>
      <c r="E37" s="13" t="s">
        <v>464</v>
      </c>
      <c r="F37" s="4" t="s">
        <v>11</v>
      </c>
      <c r="G37" s="4" t="s">
        <v>408</v>
      </c>
      <c r="H37" s="4" t="s">
        <v>465</v>
      </c>
      <c r="I37" s="4" t="s">
        <v>466</v>
      </c>
      <c r="J37" s="4" t="s">
        <v>467</v>
      </c>
    </row>
    <row r="38" spans="1:10" ht="27" x14ac:dyDescent="0.2">
      <c r="A38" s="35">
        <v>33</v>
      </c>
      <c r="B38" s="18" t="s">
        <v>160</v>
      </c>
      <c r="C38" s="18" t="s">
        <v>161</v>
      </c>
      <c r="D38" s="18" t="s">
        <v>162</v>
      </c>
      <c r="E38" s="20">
        <v>30053</v>
      </c>
      <c r="F38" s="21" t="s">
        <v>11</v>
      </c>
      <c r="G38" s="18" t="s">
        <v>52</v>
      </c>
      <c r="H38" s="18" t="s">
        <v>163</v>
      </c>
      <c r="I38" s="18" t="s">
        <v>164</v>
      </c>
      <c r="J38" s="18" t="s">
        <v>75</v>
      </c>
    </row>
    <row r="39" spans="1:10" ht="27" x14ac:dyDescent="0.2">
      <c r="A39" s="35">
        <v>34</v>
      </c>
      <c r="B39" s="18" t="s">
        <v>165</v>
      </c>
      <c r="C39" s="18" t="s">
        <v>166</v>
      </c>
      <c r="D39" s="18" t="s">
        <v>167</v>
      </c>
      <c r="E39" s="20" t="s">
        <v>168</v>
      </c>
      <c r="F39" s="21" t="s">
        <v>11</v>
      </c>
      <c r="G39" s="18" t="s">
        <v>52</v>
      </c>
      <c r="H39" s="18" t="s">
        <v>169</v>
      </c>
      <c r="I39" s="18" t="s">
        <v>170</v>
      </c>
      <c r="J39" s="18" t="s">
        <v>75</v>
      </c>
    </row>
    <row r="40" spans="1:10" ht="27" x14ac:dyDescent="0.2">
      <c r="A40" s="35">
        <v>35</v>
      </c>
      <c r="B40" s="18" t="s">
        <v>171</v>
      </c>
      <c r="C40" s="18" t="s">
        <v>172</v>
      </c>
      <c r="D40" s="18" t="s">
        <v>173</v>
      </c>
      <c r="E40" s="20" t="s">
        <v>174</v>
      </c>
      <c r="F40" s="21" t="s">
        <v>11</v>
      </c>
      <c r="G40" s="18" t="s">
        <v>44</v>
      </c>
      <c r="H40" s="18" t="s">
        <v>175</v>
      </c>
      <c r="I40" s="18" t="s">
        <v>176</v>
      </c>
      <c r="J40" s="18" t="s">
        <v>177</v>
      </c>
    </row>
    <row r="41" spans="1:10" ht="54" x14ac:dyDescent="0.2">
      <c r="A41" s="35">
        <v>36</v>
      </c>
      <c r="B41" s="4" t="s">
        <v>468</v>
      </c>
      <c r="C41" s="4" t="s">
        <v>469</v>
      </c>
      <c r="D41" s="4" t="s">
        <v>470</v>
      </c>
      <c r="E41" s="13" t="s">
        <v>471</v>
      </c>
      <c r="F41" s="4" t="s">
        <v>12</v>
      </c>
      <c r="G41" s="4" t="s">
        <v>408</v>
      </c>
      <c r="H41" s="4" t="s">
        <v>472</v>
      </c>
      <c r="I41" s="4" t="s">
        <v>473</v>
      </c>
      <c r="J41" s="4" t="s">
        <v>474</v>
      </c>
    </row>
    <row r="42" spans="1:10" ht="40.5" x14ac:dyDescent="0.2">
      <c r="A42" s="35">
        <v>37</v>
      </c>
      <c r="B42" s="4" t="s">
        <v>475</v>
      </c>
      <c r="C42" s="4" t="s">
        <v>476</v>
      </c>
      <c r="D42" s="4" t="s">
        <v>477</v>
      </c>
      <c r="E42" s="13" t="s">
        <v>478</v>
      </c>
      <c r="F42" s="4" t="s">
        <v>11</v>
      </c>
      <c r="G42" s="4" t="s">
        <v>408</v>
      </c>
      <c r="H42" s="4" t="s">
        <v>479</v>
      </c>
      <c r="I42" s="4" t="s">
        <v>480</v>
      </c>
      <c r="J42" s="4" t="s">
        <v>481</v>
      </c>
    </row>
    <row r="43" spans="1:10" ht="27" x14ac:dyDescent="0.2">
      <c r="A43" s="35">
        <v>38</v>
      </c>
      <c r="B43" s="18" t="s">
        <v>178</v>
      </c>
      <c r="C43" s="18" t="s">
        <v>166</v>
      </c>
      <c r="D43" s="18" t="s">
        <v>179</v>
      </c>
      <c r="E43" s="20">
        <v>27033</v>
      </c>
      <c r="F43" s="21" t="s">
        <v>11</v>
      </c>
      <c r="G43" s="18" t="s">
        <v>52</v>
      </c>
      <c r="H43" s="18" t="s">
        <v>180</v>
      </c>
      <c r="I43" s="18" t="s">
        <v>181</v>
      </c>
      <c r="J43" s="18" t="s">
        <v>75</v>
      </c>
    </row>
    <row r="44" spans="1:10" ht="40.5" x14ac:dyDescent="0.2">
      <c r="A44" s="35">
        <v>39</v>
      </c>
      <c r="B44" s="18" t="s">
        <v>182</v>
      </c>
      <c r="C44" s="18" t="s">
        <v>183</v>
      </c>
      <c r="D44" s="18" t="s">
        <v>184</v>
      </c>
      <c r="E44" s="20" t="s">
        <v>185</v>
      </c>
      <c r="F44" s="21" t="s">
        <v>12</v>
      </c>
      <c r="G44" s="18" t="s">
        <v>44</v>
      </c>
      <c r="H44" s="18" t="s">
        <v>186</v>
      </c>
      <c r="I44" s="18" t="s">
        <v>187</v>
      </c>
      <c r="J44" s="18" t="s">
        <v>188</v>
      </c>
    </row>
    <row r="45" spans="1:10" ht="27" x14ac:dyDescent="0.2">
      <c r="A45" s="35">
        <v>40</v>
      </c>
      <c r="B45" s="18" t="s">
        <v>189</v>
      </c>
      <c r="C45" s="18" t="s">
        <v>190</v>
      </c>
      <c r="D45" s="18" t="s">
        <v>732</v>
      </c>
      <c r="E45" s="20">
        <v>27708</v>
      </c>
      <c r="F45" s="21" t="s">
        <v>12</v>
      </c>
      <c r="G45" s="18" t="s">
        <v>44</v>
      </c>
      <c r="H45" s="18" t="s">
        <v>191</v>
      </c>
      <c r="I45" s="18" t="s">
        <v>192</v>
      </c>
      <c r="J45" s="18" t="s">
        <v>75</v>
      </c>
    </row>
    <row r="46" spans="1:10" ht="40.5" x14ac:dyDescent="0.2">
      <c r="A46" s="35">
        <v>41</v>
      </c>
      <c r="B46" s="4" t="s">
        <v>404</v>
      </c>
      <c r="C46" s="4" t="s">
        <v>482</v>
      </c>
      <c r="D46" s="4" t="s">
        <v>483</v>
      </c>
      <c r="E46" s="13" t="s">
        <v>484</v>
      </c>
      <c r="F46" s="4" t="s">
        <v>11</v>
      </c>
      <c r="G46" s="4" t="s">
        <v>408</v>
      </c>
      <c r="H46" s="4" t="s">
        <v>485</v>
      </c>
      <c r="I46" s="4" t="s">
        <v>486</v>
      </c>
      <c r="J46" s="4" t="s">
        <v>487</v>
      </c>
    </row>
    <row r="47" spans="1:10" ht="27" x14ac:dyDescent="0.2">
      <c r="A47" s="35">
        <v>42</v>
      </c>
      <c r="B47" s="18" t="s">
        <v>193</v>
      </c>
      <c r="C47" s="18" t="s">
        <v>194</v>
      </c>
      <c r="D47" s="18" t="s">
        <v>195</v>
      </c>
      <c r="E47" s="20" t="s">
        <v>196</v>
      </c>
      <c r="F47" s="21" t="s">
        <v>11</v>
      </c>
      <c r="G47" s="18" t="s">
        <v>52</v>
      </c>
      <c r="H47" s="18" t="s">
        <v>197</v>
      </c>
      <c r="I47" s="18" t="s">
        <v>198</v>
      </c>
      <c r="J47" s="18" t="s">
        <v>199</v>
      </c>
    </row>
    <row r="48" spans="1:10" ht="27" x14ac:dyDescent="0.2">
      <c r="A48" s="35">
        <v>43</v>
      </c>
      <c r="B48" s="18" t="s">
        <v>200</v>
      </c>
      <c r="C48" s="18" t="s">
        <v>201</v>
      </c>
      <c r="D48" s="18" t="s">
        <v>202</v>
      </c>
      <c r="E48" s="20" t="s">
        <v>203</v>
      </c>
      <c r="F48" s="21" t="s">
        <v>12</v>
      </c>
      <c r="G48" s="18" t="s">
        <v>52</v>
      </c>
      <c r="H48" s="18" t="s">
        <v>204</v>
      </c>
      <c r="I48" s="18" t="s">
        <v>205</v>
      </c>
      <c r="J48" s="18" t="s">
        <v>206</v>
      </c>
    </row>
    <row r="49" spans="1:10" ht="27" x14ac:dyDescent="0.2">
      <c r="A49" s="35">
        <v>44</v>
      </c>
      <c r="B49" s="18" t="s">
        <v>207</v>
      </c>
      <c r="C49" s="18" t="s">
        <v>208</v>
      </c>
      <c r="D49" s="18" t="s">
        <v>71</v>
      </c>
      <c r="E49" s="20">
        <v>31544</v>
      </c>
      <c r="F49" s="21" t="s">
        <v>11</v>
      </c>
      <c r="G49" s="18" t="s">
        <v>44</v>
      </c>
      <c r="H49" s="18" t="s">
        <v>209</v>
      </c>
      <c r="I49" s="18" t="s">
        <v>210</v>
      </c>
      <c r="J49" s="18" t="s">
        <v>211</v>
      </c>
    </row>
    <row r="50" spans="1:10" ht="27" x14ac:dyDescent="0.2">
      <c r="A50" s="35">
        <v>45</v>
      </c>
      <c r="B50" s="4" t="s">
        <v>93</v>
      </c>
      <c r="C50" s="4" t="s">
        <v>488</v>
      </c>
      <c r="D50" s="4" t="s">
        <v>489</v>
      </c>
      <c r="E50" s="13" t="s">
        <v>490</v>
      </c>
      <c r="F50" s="4" t="s">
        <v>11</v>
      </c>
      <c r="G50" s="4" t="s">
        <v>408</v>
      </c>
      <c r="H50" s="4" t="s">
        <v>491</v>
      </c>
      <c r="I50" s="4" t="s">
        <v>492</v>
      </c>
      <c r="J50" s="4" t="s">
        <v>493</v>
      </c>
    </row>
    <row r="51" spans="1:10" ht="27" x14ac:dyDescent="0.2">
      <c r="A51" s="35">
        <v>46</v>
      </c>
      <c r="B51" s="4" t="s">
        <v>494</v>
      </c>
      <c r="C51" s="4" t="s">
        <v>495</v>
      </c>
      <c r="D51" s="4" t="s">
        <v>496</v>
      </c>
      <c r="E51" s="13" t="s">
        <v>497</v>
      </c>
      <c r="F51" s="4" t="s">
        <v>12</v>
      </c>
      <c r="G51" s="4" t="s">
        <v>408</v>
      </c>
      <c r="H51" s="4" t="s">
        <v>498</v>
      </c>
      <c r="I51" s="4" t="s">
        <v>499</v>
      </c>
      <c r="J51" s="4" t="s">
        <v>500</v>
      </c>
    </row>
    <row r="52" spans="1:10" ht="27" x14ac:dyDescent="0.2">
      <c r="A52" s="35">
        <v>47</v>
      </c>
      <c r="B52" s="18" t="s">
        <v>212</v>
      </c>
      <c r="C52" s="18" t="s">
        <v>213</v>
      </c>
      <c r="D52" s="18" t="s">
        <v>214</v>
      </c>
      <c r="E52" s="20" t="s">
        <v>733</v>
      </c>
      <c r="F52" s="21" t="s">
        <v>11</v>
      </c>
      <c r="G52" s="18" t="s">
        <v>52</v>
      </c>
      <c r="H52" s="18" t="s">
        <v>215</v>
      </c>
      <c r="I52" s="18" t="s">
        <v>216</v>
      </c>
      <c r="J52" s="18" t="s">
        <v>75</v>
      </c>
    </row>
    <row r="53" spans="1:10" ht="27" x14ac:dyDescent="0.2">
      <c r="A53" s="35">
        <v>48</v>
      </c>
      <c r="B53" s="18" t="s">
        <v>182</v>
      </c>
      <c r="C53" s="18" t="s">
        <v>217</v>
      </c>
      <c r="D53" s="18" t="s">
        <v>218</v>
      </c>
      <c r="E53" s="20" t="s">
        <v>219</v>
      </c>
      <c r="F53" s="21" t="s">
        <v>11</v>
      </c>
      <c r="G53" s="18" t="s">
        <v>44</v>
      </c>
      <c r="H53" s="18" t="s">
        <v>220</v>
      </c>
      <c r="I53" s="18" t="s">
        <v>221</v>
      </c>
      <c r="J53" s="18" t="s">
        <v>75</v>
      </c>
    </row>
    <row r="54" spans="1:10" ht="27" x14ac:dyDescent="0.2">
      <c r="A54" s="35">
        <v>49</v>
      </c>
      <c r="B54" s="18" t="s">
        <v>222</v>
      </c>
      <c r="C54" s="18" t="s">
        <v>223</v>
      </c>
      <c r="D54" s="18" t="s">
        <v>224</v>
      </c>
      <c r="E54" s="20" t="s">
        <v>225</v>
      </c>
      <c r="F54" s="21" t="s">
        <v>12</v>
      </c>
      <c r="G54" s="18" t="s">
        <v>44</v>
      </c>
      <c r="H54" s="18" t="s">
        <v>226</v>
      </c>
      <c r="I54" s="18" t="s">
        <v>227</v>
      </c>
      <c r="J54" s="18" t="s">
        <v>75</v>
      </c>
    </row>
    <row r="55" spans="1:10" ht="54" x14ac:dyDescent="0.2">
      <c r="A55" s="35">
        <v>50</v>
      </c>
      <c r="B55" s="4" t="s">
        <v>501</v>
      </c>
      <c r="C55" s="4" t="s">
        <v>502</v>
      </c>
      <c r="D55" s="4" t="s">
        <v>503</v>
      </c>
      <c r="E55" s="13" t="s">
        <v>504</v>
      </c>
      <c r="F55" s="4" t="s">
        <v>11</v>
      </c>
      <c r="G55" s="4" t="s">
        <v>408</v>
      </c>
      <c r="H55" s="4" t="s">
        <v>505</v>
      </c>
      <c r="I55" s="4" t="s">
        <v>506</v>
      </c>
      <c r="J55" s="4" t="s">
        <v>507</v>
      </c>
    </row>
    <row r="56" spans="1:10" ht="40.5" x14ac:dyDescent="0.2">
      <c r="A56" s="35">
        <v>51</v>
      </c>
      <c r="B56" s="18" t="s">
        <v>182</v>
      </c>
      <c r="C56" s="18" t="s">
        <v>228</v>
      </c>
      <c r="D56" s="18" t="s">
        <v>229</v>
      </c>
      <c r="E56" s="20">
        <v>20829</v>
      </c>
      <c r="F56" s="21" t="s">
        <v>11</v>
      </c>
      <c r="G56" s="18" t="s">
        <v>52</v>
      </c>
      <c r="H56" s="18" t="s">
        <v>230</v>
      </c>
      <c r="I56" s="18" t="s">
        <v>231</v>
      </c>
      <c r="J56" s="18" t="s">
        <v>75</v>
      </c>
    </row>
    <row r="57" spans="1:10" ht="40.5" x14ac:dyDescent="0.2">
      <c r="A57" s="35">
        <v>52</v>
      </c>
      <c r="B57" s="18" t="s">
        <v>232</v>
      </c>
      <c r="C57" s="18" t="s">
        <v>233</v>
      </c>
      <c r="D57" s="18" t="s">
        <v>234</v>
      </c>
      <c r="E57" s="20">
        <v>28075</v>
      </c>
      <c r="F57" s="21" t="s">
        <v>11</v>
      </c>
      <c r="G57" s="18" t="s">
        <v>52</v>
      </c>
      <c r="H57" s="18" t="s">
        <v>235</v>
      </c>
      <c r="I57" s="18" t="s">
        <v>236</v>
      </c>
      <c r="J57" s="18" t="s">
        <v>237</v>
      </c>
    </row>
    <row r="58" spans="1:10" ht="13.5" x14ac:dyDescent="0.2">
      <c r="A58" s="35">
        <v>53</v>
      </c>
      <c r="B58" s="18" t="s">
        <v>256</v>
      </c>
      <c r="C58" s="18" t="s">
        <v>257</v>
      </c>
      <c r="D58" s="18" t="s">
        <v>258</v>
      </c>
      <c r="E58" s="20" t="s">
        <v>259</v>
      </c>
      <c r="F58" s="21" t="s">
        <v>12</v>
      </c>
      <c r="G58" s="18" t="s">
        <v>44</v>
      </c>
      <c r="H58" s="18" t="s">
        <v>260</v>
      </c>
      <c r="I58" s="18" t="s">
        <v>261</v>
      </c>
      <c r="J58" s="18" t="s">
        <v>75</v>
      </c>
    </row>
    <row r="59" spans="1:10" ht="54" x14ac:dyDescent="0.2">
      <c r="A59" s="35">
        <v>54</v>
      </c>
      <c r="B59" s="4" t="s">
        <v>508</v>
      </c>
      <c r="C59" s="4" t="s">
        <v>509</v>
      </c>
      <c r="D59" s="4" t="s">
        <v>510</v>
      </c>
      <c r="E59" s="13">
        <v>33453</v>
      </c>
      <c r="F59" s="4" t="s">
        <v>11</v>
      </c>
      <c r="G59" s="4" t="s">
        <v>408</v>
      </c>
      <c r="H59" s="4" t="s">
        <v>511</v>
      </c>
      <c r="I59" s="4" t="s">
        <v>512</v>
      </c>
      <c r="J59" s="4" t="s">
        <v>513</v>
      </c>
    </row>
    <row r="60" spans="1:10" ht="40.5" x14ac:dyDescent="0.2">
      <c r="A60" s="35">
        <v>55</v>
      </c>
      <c r="B60" s="4" t="s">
        <v>48</v>
      </c>
      <c r="C60" s="4" t="s">
        <v>514</v>
      </c>
      <c r="D60" s="4" t="s">
        <v>515</v>
      </c>
      <c r="E60" s="13" t="s">
        <v>516</v>
      </c>
      <c r="F60" s="4" t="s">
        <v>11</v>
      </c>
      <c r="G60" s="4" t="s">
        <v>408</v>
      </c>
      <c r="H60" s="4" t="s">
        <v>517</v>
      </c>
      <c r="I60" s="4" t="s">
        <v>518</v>
      </c>
      <c r="J60" s="4" t="s">
        <v>519</v>
      </c>
    </row>
    <row r="61" spans="1:10" ht="27" x14ac:dyDescent="0.2">
      <c r="A61" s="35">
        <v>56</v>
      </c>
      <c r="B61" s="18" t="s">
        <v>245</v>
      </c>
      <c r="C61" s="18" t="s">
        <v>246</v>
      </c>
      <c r="D61" s="18" t="s">
        <v>247</v>
      </c>
      <c r="E61" s="20">
        <v>30567</v>
      </c>
      <c r="F61" s="21" t="s">
        <v>12</v>
      </c>
      <c r="G61" s="18" t="s">
        <v>52</v>
      </c>
      <c r="H61" s="18" t="s">
        <v>248</v>
      </c>
      <c r="I61" s="18" t="s">
        <v>249</v>
      </c>
      <c r="J61" s="18" t="s">
        <v>75</v>
      </c>
    </row>
    <row r="62" spans="1:10" ht="27" x14ac:dyDescent="0.2">
      <c r="A62" s="35">
        <v>57</v>
      </c>
      <c r="B62" s="18" t="s">
        <v>250</v>
      </c>
      <c r="C62" s="18" t="s">
        <v>251</v>
      </c>
      <c r="D62" s="18" t="s">
        <v>252</v>
      </c>
      <c r="E62" s="20">
        <v>24898</v>
      </c>
      <c r="F62" s="21" t="s">
        <v>11</v>
      </c>
      <c r="G62" s="18" t="s">
        <v>44</v>
      </c>
      <c r="H62" s="18" t="s">
        <v>253</v>
      </c>
      <c r="I62" s="18" t="s">
        <v>254</v>
      </c>
      <c r="J62" s="18" t="s">
        <v>255</v>
      </c>
    </row>
    <row r="63" spans="1:10" ht="54" x14ac:dyDescent="0.2">
      <c r="A63" s="35">
        <v>58</v>
      </c>
      <c r="B63" s="18" t="s">
        <v>238</v>
      </c>
      <c r="C63" s="18" t="s">
        <v>239</v>
      </c>
      <c r="D63" s="18" t="s">
        <v>240</v>
      </c>
      <c r="E63" s="20" t="s">
        <v>241</v>
      </c>
      <c r="F63" s="21" t="s">
        <v>11</v>
      </c>
      <c r="G63" s="18" t="s">
        <v>44</v>
      </c>
      <c r="H63" s="18" t="s">
        <v>242</v>
      </c>
      <c r="I63" s="18" t="s">
        <v>243</v>
      </c>
      <c r="J63" s="18" t="s">
        <v>244</v>
      </c>
    </row>
    <row r="64" spans="1:10" ht="40.5" x14ac:dyDescent="0.2">
      <c r="A64" s="35">
        <v>59</v>
      </c>
      <c r="B64" s="4" t="s">
        <v>494</v>
      </c>
      <c r="C64" s="4" t="s">
        <v>333</v>
      </c>
      <c r="D64" s="4" t="s">
        <v>247</v>
      </c>
      <c r="E64" s="13" t="s">
        <v>520</v>
      </c>
      <c r="F64" s="4" t="s">
        <v>12</v>
      </c>
      <c r="G64" s="4" t="s">
        <v>408</v>
      </c>
      <c r="H64" s="4" t="s">
        <v>521</v>
      </c>
      <c r="I64" s="4" t="s">
        <v>522</v>
      </c>
      <c r="J64" s="4" t="s">
        <v>523</v>
      </c>
    </row>
    <row r="65" spans="1:10" ht="13.5" x14ac:dyDescent="0.2">
      <c r="A65" s="35">
        <v>60</v>
      </c>
      <c r="B65" s="18" t="s">
        <v>262</v>
      </c>
      <c r="C65" s="18" t="s">
        <v>70</v>
      </c>
      <c r="D65" s="18" t="s">
        <v>263</v>
      </c>
      <c r="E65" s="20" t="s">
        <v>264</v>
      </c>
      <c r="F65" s="21" t="s">
        <v>11</v>
      </c>
      <c r="G65" s="18" t="s">
        <v>265</v>
      </c>
      <c r="H65" s="18" t="s">
        <v>266</v>
      </c>
      <c r="I65" s="18" t="s">
        <v>77</v>
      </c>
      <c r="J65" s="18" t="s">
        <v>103</v>
      </c>
    </row>
    <row r="66" spans="1:10" ht="27" x14ac:dyDescent="0.2">
      <c r="A66" s="35">
        <v>61</v>
      </c>
      <c r="B66" s="18" t="s">
        <v>267</v>
      </c>
      <c r="C66" s="18" t="s">
        <v>268</v>
      </c>
      <c r="D66" s="18" t="s">
        <v>224</v>
      </c>
      <c r="E66" s="20">
        <v>26188</v>
      </c>
      <c r="F66" s="21" t="s">
        <v>11</v>
      </c>
      <c r="G66" s="18" t="s">
        <v>52</v>
      </c>
      <c r="H66" s="18" t="s">
        <v>269</v>
      </c>
      <c r="I66" s="18" t="s">
        <v>270</v>
      </c>
      <c r="J66" s="18" t="s">
        <v>75</v>
      </c>
    </row>
    <row r="67" spans="1:10" ht="27" x14ac:dyDescent="0.2">
      <c r="A67" s="35">
        <v>62</v>
      </c>
      <c r="B67" s="18" t="s">
        <v>271</v>
      </c>
      <c r="C67" s="18" t="s">
        <v>272</v>
      </c>
      <c r="D67" s="18" t="s">
        <v>273</v>
      </c>
      <c r="E67" s="20" t="s">
        <v>274</v>
      </c>
      <c r="F67" s="21" t="s">
        <v>12</v>
      </c>
      <c r="G67" s="18" t="s">
        <v>265</v>
      </c>
      <c r="H67" s="18" t="s">
        <v>275</v>
      </c>
      <c r="I67" s="18" t="s">
        <v>276</v>
      </c>
      <c r="J67" s="18" t="s">
        <v>277</v>
      </c>
    </row>
    <row r="68" spans="1:10" ht="40.5" x14ac:dyDescent="0.2">
      <c r="A68" s="35">
        <v>63</v>
      </c>
      <c r="B68" s="4" t="s">
        <v>524</v>
      </c>
      <c r="C68" s="4" t="s">
        <v>525</v>
      </c>
      <c r="D68" s="4" t="s">
        <v>526</v>
      </c>
      <c r="E68" s="13" t="s">
        <v>527</v>
      </c>
      <c r="F68" s="4" t="s">
        <v>11</v>
      </c>
      <c r="G68" s="4" t="s">
        <v>408</v>
      </c>
      <c r="H68" s="4" t="s">
        <v>528</v>
      </c>
      <c r="I68" s="4" t="s">
        <v>529</v>
      </c>
      <c r="J68" s="4" t="s">
        <v>530</v>
      </c>
    </row>
    <row r="69" spans="1:10" ht="27" x14ac:dyDescent="0.2">
      <c r="A69" s="35">
        <v>64</v>
      </c>
      <c r="B69" s="4" t="s">
        <v>531</v>
      </c>
      <c r="C69" s="4" t="s">
        <v>532</v>
      </c>
      <c r="D69" s="4" t="s">
        <v>533</v>
      </c>
      <c r="E69" s="13" t="s">
        <v>534</v>
      </c>
      <c r="F69" s="4" t="s">
        <v>11</v>
      </c>
      <c r="G69" s="4" t="s">
        <v>408</v>
      </c>
      <c r="H69" s="4" t="s">
        <v>535</v>
      </c>
      <c r="I69" s="4" t="s">
        <v>536</v>
      </c>
      <c r="J69" s="4" t="s">
        <v>537</v>
      </c>
    </row>
    <row r="70" spans="1:10" ht="27" x14ac:dyDescent="0.2">
      <c r="A70" s="35">
        <v>65</v>
      </c>
      <c r="B70" s="18" t="s">
        <v>278</v>
      </c>
      <c r="C70" s="18" t="s">
        <v>279</v>
      </c>
      <c r="D70" s="18" t="s">
        <v>280</v>
      </c>
      <c r="E70" s="20" t="s">
        <v>734</v>
      </c>
      <c r="F70" s="21" t="s">
        <v>12</v>
      </c>
      <c r="G70" s="18" t="s">
        <v>52</v>
      </c>
      <c r="H70" s="18" t="s">
        <v>281</v>
      </c>
      <c r="I70" s="18" t="s">
        <v>282</v>
      </c>
      <c r="J70" s="18" t="s">
        <v>75</v>
      </c>
    </row>
    <row r="71" spans="1:10" ht="27" x14ac:dyDescent="0.2">
      <c r="A71" s="35">
        <v>66</v>
      </c>
      <c r="B71" s="18" t="s">
        <v>283</v>
      </c>
      <c r="C71" s="18" t="s">
        <v>233</v>
      </c>
      <c r="D71" s="18" t="s">
        <v>88</v>
      </c>
      <c r="E71" s="20" t="s">
        <v>284</v>
      </c>
      <c r="F71" s="21" t="s">
        <v>11</v>
      </c>
      <c r="G71" s="18" t="s">
        <v>44</v>
      </c>
      <c r="H71" s="18" t="s">
        <v>285</v>
      </c>
      <c r="I71" s="18" t="s">
        <v>286</v>
      </c>
      <c r="J71" s="18" t="s">
        <v>287</v>
      </c>
    </row>
    <row r="72" spans="1:10" ht="27" x14ac:dyDescent="0.2">
      <c r="A72" s="35">
        <v>67</v>
      </c>
      <c r="B72" s="18" t="s">
        <v>288</v>
      </c>
      <c r="C72" s="18" t="s">
        <v>289</v>
      </c>
      <c r="D72" s="18" t="s">
        <v>290</v>
      </c>
      <c r="E72" s="20" t="s">
        <v>291</v>
      </c>
      <c r="F72" s="21" t="s">
        <v>12</v>
      </c>
      <c r="G72" s="18" t="s">
        <v>44</v>
      </c>
      <c r="H72" s="18" t="s">
        <v>292</v>
      </c>
      <c r="I72" s="18" t="s">
        <v>293</v>
      </c>
      <c r="J72" s="18" t="s">
        <v>294</v>
      </c>
    </row>
    <row r="73" spans="1:10" ht="40.5" x14ac:dyDescent="0.2">
      <c r="A73" s="35">
        <v>68</v>
      </c>
      <c r="B73" s="4" t="s">
        <v>540</v>
      </c>
      <c r="C73" s="4" t="s">
        <v>541</v>
      </c>
      <c r="D73" s="4" t="s">
        <v>542</v>
      </c>
      <c r="E73" s="13" t="s">
        <v>543</v>
      </c>
      <c r="F73" s="4" t="s">
        <v>11</v>
      </c>
      <c r="G73" s="4" t="s">
        <v>408</v>
      </c>
      <c r="H73" s="4" t="s">
        <v>538</v>
      </c>
      <c r="I73" s="4" t="s">
        <v>539</v>
      </c>
      <c r="J73" s="4" t="s">
        <v>507</v>
      </c>
    </row>
    <row r="74" spans="1:10" ht="27" x14ac:dyDescent="0.2">
      <c r="A74" s="35">
        <v>69</v>
      </c>
      <c r="B74" s="18" t="s">
        <v>295</v>
      </c>
      <c r="C74" s="18" t="s">
        <v>296</v>
      </c>
      <c r="D74" s="18" t="s">
        <v>82</v>
      </c>
      <c r="E74" s="20" t="s">
        <v>297</v>
      </c>
      <c r="F74" s="21" t="s">
        <v>11</v>
      </c>
      <c r="G74" s="18" t="s">
        <v>52</v>
      </c>
      <c r="H74" s="18" t="s">
        <v>298</v>
      </c>
      <c r="I74" s="18" t="s">
        <v>299</v>
      </c>
      <c r="J74" s="18" t="s">
        <v>75</v>
      </c>
    </row>
    <row r="75" spans="1:10" ht="27" x14ac:dyDescent="0.2">
      <c r="A75" s="35">
        <v>70</v>
      </c>
      <c r="B75" s="18" t="s">
        <v>300</v>
      </c>
      <c r="C75" s="18" t="s">
        <v>301</v>
      </c>
      <c r="D75" s="18" t="s">
        <v>202</v>
      </c>
      <c r="E75" s="20" t="s">
        <v>302</v>
      </c>
      <c r="F75" s="21" t="s">
        <v>11</v>
      </c>
      <c r="G75" s="18" t="s">
        <v>52</v>
      </c>
      <c r="H75" s="18" t="s">
        <v>303</v>
      </c>
      <c r="I75" s="18" t="s">
        <v>304</v>
      </c>
      <c r="J75" s="18" t="s">
        <v>103</v>
      </c>
    </row>
    <row r="76" spans="1:10" ht="40.5" x14ac:dyDescent="0.2">
      <c r="A76" s="35">
        <v>71</v>
      </c>
      <c r="B76" s="18" t="s">
        <v>305</v>
      </c>
      <c r="C76" s="18" t="s">
        <v>161</v>
      </c>
      <c r="D76" s="18" t="s">
        <v>42</v>
      </c>
      <c r="E76" s="20" t="s">
        <v>306</v>
      </c>
      <c r="F76" s="21" t="s">
        <v>11</v>
      </c>
      <c r="G76" s="18" t="s">
        <v>44</v>
      </c>
      <c r="H76" s="18" t="s">
        <v>307</v>
      </c>
      <c r="I76" s="18" t="s">
        <v>308</v>
      </c>
      <c r="J76" s="18" t="s">
        <v>309</v>
      </c>
    </row>
    <row r="77" spans="1:10" ht="40.5" x14ac:dyDescent="0.2">
      <c r="A77" s="35">
        <v>72</v>
      </c>
      <c r="B77" s="4" t="s">
        <v>544</v>
      </c>
      <c r="C77" s="4" t="s">
        <v>355</v>
      </c>
      <c r="D77" s="4" t="s">
        <v>545</v>
      </c>
      <c r="E77" s="13" t="s">
        <v>546</v>
      </c>
      <c r="F77" s="4" t="s">
        <v>12</v>
      </c>
      <c r="G77" s="4" t="s">
        <v>408</v>
      </c>
      <c r="H77" s="4" t="s">
        <v>547</v>
      </c>
      <c r="I77" s="4" t="s">
        <v>548</v>
      </c>
      <c r="J77" s="4" t="s">
        <v>549</v>
      </c>
    </row>
    <row r="78" spans="1:10" ht="13.5" x14ac:dyDescent="0.2">
      <c r="A78" s="35">
        <v>73</v>
      </c>
      <c r="B78" s="4" t="s">
        <v>48</v>
      </c>
      <c r="C78" s="4" t="s">
        <v>550</v>
      </c>
      <c r="D78" s="4" t="s">
        <v>100</v>
      </c>
      <c r="E78" s="13" t="s">
        <v>551</v>
      </c>
      <c r="F78" s="4" t="s">
        <v>11</v>
      </c>
      <c r="G78" s="4" t="s">
        <v>408</v>
      </c>
      <c r="H78" s="4" t="s">
        <v>552</v>
      </c>
      <c r="I78" s="4" t="s">
        <v>553</v>
      </c>
      <c r="J78" s="4" t="s">
        <v>424</v>
      </c>
    </row>
    <row r="79" spans="1:10" ht="40.5" x14ac:dyDescent="0.2">
      <c r="A79" s="35">
        <v>74</v>
      </c>
      <c r="B79" s="18" t="s">
        <v>189</v>
      </c>
      <c r="C79" s="18" t="s">
        <v>310</v>
      </c>
      <c r="D79" s="18" t="s">
        <v>179</v>
      </c>
      <c r="E79" s="20">
        <v>19278</v>
      </c>
      <c r="F79" s="21" t="s">
        <v>11</v>
      </c>
      <c r="G79" s="18" t="s">
        <v>52</v>
      </c>
      <c r="H79" s="18" t="s">
        <v>311</v>
      </c>
      <c r="I79" s="18" t="s">
        <v>312</v>
      </c>
      <c r="J79" s="18" t="s">
        <v>313</v>
      </c>
    </row>
    <row r="80" spans="1:10" ht="40.5" x14ac:dyDescent="0.2">
      <c r="A80" s="35">
        <v>75</v>
      </c>
      <c r="B80" s="18" t="s">
        <v>314</v>
      </c>
      <c r="C80" s="18" t="s">
        <v>110</v>
      </c>
      <c r="D80" s="18" t="s">
        <v>315</v>
      </c>
      <c r="E80" s="20" t="s">
        <v>316</v>
      </c>
      <c r="F80" s="21" t="s">
        <v>11</v>
      </c>
      <c r="G80" s="18" t="s">
        <v>265</v>
      </c>
      <c r="H80" s="18" t="s">
        <v>317</v>
      </c>
      <c r="I80" s="18" t="s">
        <v>318</v>
      </c>
      <c r="J80" s="18" t="s">
        <v>319</v>
      </c>
    </row>
    <row r="81" spans="1:10" ht="27" x14ac:dyDescent="0.2">
      <c r="A81" s="35">
        <v>76</v>
      </c>
      <c r="B81" s="18" t="s">
        <v>48</v>
      </c>
      <c r="C81" s="18" t="s">
        <v>320</v>
      </c>
      <c r="D81" s="18" t="s">
        <v>321</v>
      </c>
      <c r="E81" s="20" t="s">
        <v>322</v>
      </c>
      <c r="F81" s="21" t="s">
        <v>12</v>
      </c>
      <c r="G81" s="18" t="s">
        <v>44</v>
      </c>
      <c r="H81" s="18" t="s">
        <v>323</v>
      </c>
      <c r="I81" s="18" t="s">
        <v>324</v>
      </c>
      <c r="J81" s="18" t="s">
        <v>325</v>
      </c>
    </row>
    <row r="82" spans="1:10" ht="40.5" x14ac:dyDescent="0.2">
      <c r="A82" s="35">
        <v>77</v>
      </c>
      <c r="B82" s="4" t="s">
        <v>554</v>
      </c>
      <c r="C82" s="4" t="s">
        <v>555</v>
      </c>
      <c r="D82" s="4" t="s">
        <v>179</v>
      </c>
      <c r="E82" s="13" t="s">
        <v>556</v>
      </c>
      <c r="F82" s="4" t="s">
        <v>11</v>
      </c>
      <c r="G82" s="4" t="s">
        <v>408</v>
      </c>
      <c r="H82" s="4" t="s">
        <v>557</v>
      </c>
      <c r="I82" s="4" t="s">
        <v>558</v>
      </c>
      <c r="J82" s="4" t="s">
        <v>559</v>
      </c>
    </row>
    <row r="83" spans="1:10" ht="40.5" x14ac:dyDescent="0.2">
      <c r="A83" s="35">
        <v>78</v>
      </c>
      <c r="B83" s="18" t="s">
        <v>326</v>
      </c>
      <c r="C83" s="18" t="s">
        <v>327</v>
      </c>
      <c r="D83" s="18" t="s">
        <v>328</v>
      </c>
      <c r="E83" s="20">
        <v>19118</v>
      </c>
      <c r="F83" s="21" t="s">
        <v>12</v>
      </c>
      <c r="G83" s="18" t="s">
        <v>52</v>
      </c>
      <c r="H83" s="18" t="s">
        <v>329</v>
      </c>
      <c r="I83" s="18" t="s">
        <v>330</v>
      </c>
      <c r="J83" s="18" t="s">
        <v>331</v>
      </c>
    </row>
    <row r="84" spans="1:10" ht="27" x14ac:dyDescent="0.2">
      <c r="A84" s="35">
        <v>79</v>
      </c>
      <c r="B84" s="18" t="s">
        <v>332</v>
      </c>
      <c r="C84" s="18" t="s">
        <v>333</v>
      </c>
      <c r="D84" s="18" t="s">
        <v>334</v>
      </c>
      <c r="E84" s="20" t="s">
        <v>335</v>
      </c>
      <c r="F84" s="21" t="s">
        <v>12</v>
      </c>
      <c r="G84" s="18" t="s">
        <v>52</v>
      </c>
      <c r="H84" s="18" t="s">
        <v>336</v>
      </c>
      <c r="I84" s="18" t="s">
        <v>337</v>
      </c>
      <c r="J84" s="18" t="s">
        <v>75</v>
      </c>
    </row>
    <row r="85" spans="1:10" ht="13.5" x14ac:dyDescent="0.2">
      <c r="A85" s="35">
        <v>80</v>
      </c>
      <c r="B85" s="18" t="s">
        <v>338</v>
      </c>
      <c r="C85" s="18" t="s">
        <v>339</v>
      </c>
      <c r="D85" s="18" t="s">
        <v>340</v>
      </c>
      <c r="E85" s="20">
        <v>24847</v>
      </c>
      <c r="F85" s="21" t="s">
        <v>12</v>
      </c>
      <c r="G85" s="18" t="s">
        <v>44</v>
      </c>
      <c r="H85" s="18" t="s">
        <v>341</v>
      </c>
      <c r="I85" s="18"/>
      <c r="J85" s="18"/>
    </row>
    <row r="86" spans="1:10" ht="54" x14ac:dyDescent="0.2">
      <c r="A86" s="35">
        <v>81</v>
      </c>
      <c r="B86" s="4" t="s">
        <v>452</v>
      </c>
      <c r="C86" s="4" t="s">
        <v>560</v>
      </c>
      <c r="D86" s="4" t="s">
        <v>561</v>
      </c>
      <c r="E86" s="13" t="s">
        <v>562</v>
      </c>
      <c r="F86" s="4" t="s">
        <v>11</v>
      </c>
      <c r="G86" s="4" t="s">
        <v>408</v>
      </c>
      <c r="H86" s="4" t="s">
        <v>563</v>
      </c>
      <c r="I86" s="4" t="s">
        <v>564</v>
      </c>
      <c r="J86" s="4" t="s">
        <v>424</v>
      </c>
    </row>
    <row r="87" spans="1:10" ht="27" x14ac:dyDescent="0.2">
      <c r="A87" s="35">
        <v>82</v>
      </c>
      <c r="B87" s="4" t="s">
        <v>565</v>
      </c>
      <c r="C87" s="4" t="s">
        <v>566</v>
      </c>
      <c r="D87" s="4" t="s">
        <v>111</v>
      </c>
      <c r="E87" s="13" t="s">
        <v>567</v>
      </c>
      <c r="F87" s="4" t="s">
        <v>12</v>
      </c>
      <c r="G87" s="4" t="s">
        <v>408</v>
      </c>
      <c r="H87" s="4" t="s">
        <v>568</v>
      </c>
      <c r="I87" s="4" t="s">
        <v>569</v>
      </c>
      <c r="J87" s="18" t="s">
        <v>570</v>
      </c>
    </row>
    <row r="88" spans="1:10" ht="40.5" x14ac:dyDescent="0.2">
      <c r="A88" s="35">
        <v>83</v>
      </c>
      <c r="B88" s="18" t="s">
        <v>348</v>
      </c>
      <c r="C88" s="18" t="s">
        <v>349</v>
      </c>
      <c r="D88" s="18" t="s">
        <v>350</v>
      </c>
      <c r="E88" s="20" t="s">
        <v>351</v>
      </c>
      <c r="F88" s="21" t="s">
        <v>11</v>
      </c>
      <c r="G88" s="18" t="s">
        <v>265</v>
      </c>
      <c r="H88" s="18" t="s">
        <v>352</v>
      </c>
      <c r="I88" s="18" t="s">
        <v>353</v>
      </c>
      <c r="J88" s="18" t="s">
        <v>354</v>
      </c>
    </row>
    <row r="89" spans="1:10" ht="27" x14ac:dyDescent="0.2">
      <c r="A89" s="35">
        <v>84</v>
      </c>
      <c r="B89" s="18" t="s">
        <v>571</v>
      </c>
      <c r="C89" s="18" t="s">
        <v>572</v>
      </c>
      <c r="D89" s="18" t="s">
        <v>573</v>
      </c>
      <c r="E89" s="20" t="s">
        <v>574</v>
      </c>
      <c r="F89" s="21" t="s">
        <v>11</v>
      </c>
      <c r="G89" s="18" t="s">
        <v>408</v>
      </c>
      <c r="H89" s="18" t="s">
        <v>575</v>
      </c>
      <c r="I89" s="18" t="s">
        <v>576</v>
      </c>
      <c r="J89" s="18" t="s">
        <v>577</v>
      </c>
    </row>
    <row r="90" spans="1:10" ht="27" x14ac:dyDescent="0.2">
      <c r="A90" s="35">
        <v>85</v>
      </c>
      <c r="B90" s="18" t="s">
        <v>238</v>
      </c>
      <c r="C90" s="18" t="s">
        <v>355</v>
      </c>
      <c r="D90" s="18" t="s">
        <v>356</v>
      </c>
      <c r="E90" s="20" t="s">
        <v>357</v>
      </c>
      <c r="F90" s="21" t="s">
        <v>12</v>
      </c>
      <c r="G90" s="18" t="s">
        <v>265</v>
      </c>
      <c r="H90" s="18" t="s">
        <v>358</v>
      </c>
      <c r="I90" s="18" t="s">
        <v>359</v>
      </c>
      <c r="J90" s="18" t="s">
        <v>360</v>
      </c>
    </row>
    <row r="91" spans="1:10" ht="40.5" x14ac:dyDescent="0.2">
      <c r="A91" s="35">
        <v>86</v>
      </c>
      <c r="B91" s="18" t="s">
        <v>531</v>
      </c>
      <c r="C91" s="18" t="s">
        <v>578</v>
      </c>
      <c r="D91" s="18" t="s">
        <v>315</v>
      </c>
      <c r="E91" s="20" t="s">
        <v>579</v>
      </c>
      <c r="F91" s="21" t="s">
        <v>11</v>
      </c>
      <c r="G91" s="18" t="s">
        <v>408</v>
      </c>
      <c r="H91" s="18" t="s">
        <v>580</v>
      </c>
      <c r="I91" s="18" t="s">
        <v>581</v>
      </c>
      <c r="J91" s="18" t="s">
        <v>424</v>
      </c>
    </row>
    <row r="92" spans="1:10" ht="27" x14ac:dyDescent="0.2">
      <c r="A92" s="35">
        <v>87</v>
      </c>
      <c r="B92" s="18" t="s">
        <v>361</v>
      </c>
      <c r="C92" s="18" t="s">
        <v>362</v>
      </c>
      <c r="D92" s="18" t="s">
        <v>363</v>
      </c>
      <c r="E92" s="13">
        <v>29897</v>
      </c>
      <c r="F92" s="21" t="s">
        <v>11</v>
      </c>
      <c r="G92" s="18" t="s">
        <v>265</v>
      </c>
      <c r="H92" s="18" t="s">
        <v>364</v>
      </c>
      <c r="I92" s="18" t="s">
        <v>365</v>
      </c>
      <c r="J92" s="18" t="s">
        <v>366</v>
      </c>
    </row>
    <row r="93" spans="1:10" ht="54" x14ac:dyDescent="0.2">
      <c r="A93" s="35">
        <v>88</v>
      </c>
      <c r="B93" s="18" t="s">
        <v>182</v>
      </c>
      <c r="C93" s="18" t="s">
        <v>123</v>
      </c>
      <c r="D93" s="18" t="s">
        <v>582</v>
      </c>
      <c r="E93" s="20" t="s">
        <v>583</v>
      </c>
      <c r="F93" s="21" t="s">
        <v>11</v>
      </c>
      <c r="G93" s="18" t="s">
        <v>408</v>
      </c>
      <c r="H93" s="18" t="s">
        <v>584</v>
      </c>
      <c r="I93" s="18" t="s">
        <v>585</v>
      </c>
      <c r="J93" s="18" t="s">
        <v>424</v>
      </c>
    </row>
    <row r="94" spans="1:10" ht="27" x14ac:dyDescent="0.2">
      <c r="A94" s="35">
        <v>89</v>
      </c>
      <c r="B94" s="18" t="s">
        <v>367</v>
      </c>
      <c r="C94" s="18" t="s">
        <v>368</v>
      </c>
      <c r="D94" s="18" t="s">
        <v>369</v>
      </c>
      <c r="E94" s="20" t="s">
        <v>370</v>
      </c>
      <c r="F94" s="21" t="s">
        <v>12</v>
      </c>
      <c r="G94" s="18" t="s">
        <v>265</v>
      </c>
      <c r="H94" s="18" t="s">
        <v>371</v>
      </c>
      <c r="I94" s="18" t="s">
        <v>372</v>
      </c>
      <c r="J94" s="18" t="s">
        <v>373</v>
      </c>
    </row>
    <row r="95" spans="1:10" ht="13.5" x14ac:dyDescent="0.2">
      <c r="A95" s="35">
        <v>90</v>
      </c>
      <c r="B95" s="18" t="s">
        <v>378</v>
      </c>
      <c r="C95" s="18" t="s">
        <v>110</v>
      </c>
      <c r="D95" s="18" t="s">
        <v>379</v>
      </c>
      <c r="E95" s="20" t="s">
        <v>380</v>
      </c>
      <c r="F95" s="21" t="s">
        <v>11</v>
      </c>
      <c r="G95" s="18" t="s">
        <v>44</v>
      </c>
      <c r="H95" s="18" t="s">
        <v>381</v>
      </c>
      <c r="I95" s="18" t="s">
        <v>382</v>
      </c>
      <c r="J95" s="18" t="s">
        <v>75</v>
      </c>
    </row>
    <row r="96" spans="1:10" ht="27" x14ac:dyDescent="0.2">
      <c r="A96" s="35">
        <v>91</v>
      </c>
      <c r="B96" s="18" t="s">
        <v>610</v>
      </c>
      <c r="C96" s="18" t="s">
        <v>611</v>
      </c>
      <c r="D96" s="18" t="s">
        <v>214</v>
      </c>
      <c r="E96" s="20" t="s">
        <v>612</v>
      </c>
      <c r="F96" s="21" t="s">
        <v>12</v>
      </c>
      <c r="G96" s="18" t="s">
        <v>408</v>
      </c>
      <c r="H96" s="18" t="s">
        <v>613</v>
      </c>
      <c r="I96" s="18" t="s">
        <v>614</v>
      </c>
      <c r="J96" s="18" t="s">
        <v>615</v>
      </c>
    </row>
    <row r="97" spans="1:10" ht="27" x14ac:dyDescent="0.2">
      <c r="A97" s="35">
        <v>92</v>
      </c>
      <c r="B97" s="18" t="s">
        <v>388</v>
      </c>
      <c r="C97" s="18" t="s">
        <v>389</v>
      </c>
      <c r="D97" s="18" t="s">
        <v>390</v>
      </c>
      <c r="E97" s="20">
        <v>27614</v>
      </c>
      <c r="F97" s="21" t="s">
        <v>11</v>
      </c>
      <c r="G97" s="18" t="s">
        <v>44</v>
      </c>
      <c r="H97" s="18" t="s">
        <v>391</v>
      </c>
      <c r="I97" s="18" t="s">
        <v>392</v>
      </c>
      <c r="J97" s="18" t="s">
        <v>75</v>
      </c>
    </row>
    <row r="98" spans="1:10" ht="40.5" x14ac:dyDescent="0.2">
      <c r="A98" s="35">
        <v>93</v>
      </c>
      <c r="B98" s="18" t="s">
        <v>616</v>
      </c>
      <c r="C98" s="18" t="s">
        <v>70</v>
      </c>
      <c r="D98" s="18" t="s">
        <v>617</v>
      </c>
      <c r="E98" s="20" t="s">
        <v>618</v>
      </c>
      <c r="F98" s="21" t="s">
        <v>11</v>
      </c>
      <c r="G98" s="18" t="s">
        <v>408</v>
      </c>
      <c r="H98" s="18" t="s">
        <v>619</v>
      </c>
      <c r="I98" s="18" t="s">
        <v>620</v>
      </c>
      <c r="J98" s="18" t="s">
        <v>424</v>
      </c>
    </row>
    <row r="99" spans="1:10" ht="27" x14ac:dyDescent="0.2">
      <c r="A99" s="35">
        <v>94</v>
      </c>
      <c r="B99" s="18" t="s">
        <v>93</v>
      </c>
      <c r="C99" s="18" t="s">
        <v>383</v>
      </c>
      <c r="D99" s="18" t="s">
        <v>384</v>
      </c>
      <c r="E99" s="20" t="s">
        <v>385</v>
      </c>
      <c r="F99" s="21" t="s">
        <v>11</v>
      </c>
      <c r="G99" s="18" t="s">
        <v>44</v>
      </c>
      <c r="H99" s="18" t="s">
        <v>386</v>
      </c>
      <c r="I99" s="18" t="s">
        <v>387</v>
      </c>
      <c r="J99" s="18" t="s">
        <v>626</v>
      </c>
    </row>
    <row r="100" spans="1:10" ht="40.5" x14ac:dyDescent="0.2">
      <c r="A100" s="35">
        <v>95</v>
      </c>
      <c r="B100" s="18" t="s">
        <v>348</v>
      </c>
      <c r="C100" s="18" t="s">
        <v>621</v>
      </c>
      <c r="D100" s="18" t="s">
        <v>447</v>
      </c>
      <c r="E100" s="20" t="s">
        <v>622</v>
      </c>
      <c r="F100" s="21" t="s">
        <v>11</v>
      </c>
      <c r="G100" s="18" t="s">
        <v>408</v>
      </c>
      <c r="H100" s="18" t="s">
        <v>623</v>
      </c>
      <c r="I100" s="18" t="s">
        <v>624</v>
      </c>
      <c r="J100" s="18" t="s">
        <v>625</v>
      </c>
    </row>
    <row r="101" spans="1:10" ht="27" x14ac:dyDescent="0.2">
      <c r="A101" s="35">
        <v>96</v>
      </c>
      <c r="B101" s="18" t="s">
        <v>104</v>
      </c>
      <c r="C101" s="18" t="s">
        <v>374</v>
      </c>
      <c r="D101" s="18" t="s">
        <v>124</v>
      </c>
      <c r="E101" s="20" t="s">
        <v>375</v>
      </c>
      <c r="F101" s="21" t="s">
        <v>12</v>
      </c>
      <c r="G101" s="18" t="s">
        <v>44</v>
      </c>
      <c r="H101" s="18" t="s">
        <v>376</v>
      </c>
      <c r="I101" s="18" t="s">
        <v>377</v>
      </c>
      <c r="J101" s="18"/>
    </row>
    <row r="102" spans="1:10" ht="27" x14ac:dyDescent="0.2">
      <c r="A102" s="35">
        <v>97</v>
      </c>
      <c r="B102" s="18" t="s">
        <v>586</v>
      </c>
      <c r="C102" s="18" t="s">
        <v>587</v>
      </c>
      <c r="D102" s="18" t="s">
        <v>588</v>
      </c>
      <c r="E102" s="20" t="s">
        <v>589</v>
      </c>
      <c r="F102" s="21" t="s">
        <v>11</v>
      </c>
      <c r="G102" s="18" t="s">
        <v>408</v>
      </c>
      <c r="H102" s="18" t="s">
        <v>590</v>
      </c>
      <c r="I102" s="18" t="s">
        <v>591</v>
      </c>
      <c r="J102" s="18" t="s">
        <v>592</v>
      </c>
    </row>
    <row r="103" spans="1:10" ht="40.5" x14ac:dyDescent="0.2">
      <c r="A103" s="35">
        <v>98</v>
      </c>
      <c r="B103" s="18" t="s">
        <v>393</v>
      </c>
      <c r="C103" s="18" t="s">
        <v>394</v>
      </c>
      <c r="D103" s="18" t="s">
        <v>395</v>
      </c>
      <c r="E103" s="20">
        <v>19916</v>
      </c>
      <c r="F103" s="21" t="s">
        <v>11</v>
      </c>
      <c r="G103" s="18" t="s">
        <v>44</v>
      </c>
      <c r="H103" s="18" t="s">
        <v>396</v>
      </c>
      <c r="I103" s="18" t="s">
        <v>397</v>
      </c>
      <c r="J103" s="18" t="s">
        <v>398</v>
      </c>
    </row>
    <row r="104" spans="1:10" ht="27" x14ac:dyDescent="0.2">
      <c r="A104" s="35">
        <v>99</v>
      </c>
      <c r="B104" s="18" t="s">
        <v>48</v>
      </c>
      <c r="C104" s="18" t="s">
        <v>593</v>
      </c>
      <c r="D104" s="18" t="s">
        <v>141</v>
      </c>
      <c r="E104" s="20" t="s">
        <v>594</v>
      </c>
      <c r="F104" s="21" t="s">
        <v>12</v>
      </c>
      <c r="G104" s="18" t="s">
        <v>408</v>
      </c>
      <c r="H104" s="18" t="s">
        <v>595</v>
      </c>
      <c r="I104" s="18" t="s">
        <v>596</v>
      </c>
      <c r="J104" s="18" t="s">
        <v>597</v>
      </c>
    </row>
    <row r="105" spans="1:10" ht="27" x14ac:dyDescent="0.2">
      <c r="A105" s="35">
        <v>100</v>
      </c>
      <c r="B105" s="18" t="s">
        <v>399</v>
      </c>
      <c r="C105" s="18" t="s">
        <v>400</v>
      </c>
      <c r="D105" s="18" t="s">
        <v>95</v>
      </c>
      <c r="E105" s="20">
        <v>29070</v>
      </c>
      <c r="F105" s="21" t="s">
        <v>11</v>
      </c>
      <c r="G105" s="18" t="s">
        <v>44</v>
      </c>
      <c r="H105" s="18" t="s">
        <v>401</v>
      </c>
      <c r="I105" s="18" t="s">
        <v>402</v>
      </c>
      <c r="J105" s="18" t="s">
        <v>403</v>
      </c>
    </row>
    <row r="106" spans="1:10" ht="27" x14ac:dyDescent="0.2">
      <c r="A106" s="35">
        <v>101</v>
      </c>
      <c r="B106" s="18" t="s">
        <v>598</v>
      </c>
      <c r="C106" s="18" t="s">
        <v>599</v>
      </c>
      <c r="D106" s="18" t="s">
        <v>71</v>
      </c>
      <c r="E106" s="20" t="s">
        <v>600</v>
      </c>
      <c r="F106" s="21" t="s">
        <v>11</v>
      </c>
      <c r="G106" s="18" t="s">
        <v>408</v>
      </c>
      <c r="H106" s="18" t="s">
        <v>601</v>
      </c>
      <c r="I106" s="18" t="s">
        <v>602</v>
      </c>
      <c r="J106" s="18" t="s">
        <v>603</v>
      </c>
    </row>
    <row r="107" spans="1:10" ht="40.5" x14ac:dyDescent="0.2">
      <c r="A107" s="35">
        <v>102</v>
      </c>
      <c r="B107" s="18" t="s">
        <v>627</v>
      </c>
      <c r="C107" s="18" t="s">
        <v>123</v>
      </c>
      <c r="D107" s="18" t="s">
        <v>628</v>
      </c>
      <c r="E107" s="20" t="s">
        <v>629</v>
      </c>
      <c r="F107" s="21" t="s">
        <v>11</v>
      </c>
      <c r="G107" s="18" t="s">
        <v>408</v>
      </c>
      <c r="H107" s="18" t="s">
        <v>630</v>
      </c>
      <c r="I107" s="18" t="s">
        <v>631</v>
      </c>
      <c r="J107" s="18" t="s">
        <v>424</v>
      </c>
    </row>
    <row r="108" spans="1:10" ht="27" x14ac:dyDescent="0.2">
      <c r="A108" s="35">
        <v>103</v>
      </c>
      <c r="B108" s="18" t="s">
        <v>638</v>
      </c>
      <c r="C108" s="18" t="s">
        <v>289</v>
      </c>
      <c r="D108" s="18" t="s">
        <v>111</v>
      </c>
      <c r="E108" s="20" t="s">
        <v>639</v>
      </c>
      <c r="F108" s="21" t="s">
        <v>12</v>
      </c>
      <c r="G108" s="18" t="s">
        <v>408</v>
      </c>
      <c r="H108" s="18" t="s">
        <v>640</v>
      </c>
      <c r="I108" s="18" t="s">
        <v>641</v>
      </c>
      <c r="J108" s="18" t="s">
        <v>424</v>
      </c>
    </row>
    <row r="109" spans="1:10" ht="40.5" x14ac:dyDescent="0.2">
      <c r="A109" s="35">
        <v>104</v>
      </c>
      <c r="B109" s="18" t="s">
        <v>632</v>
      </c>
      <c r="C109" s="18" t="s">
        <v>633</v>
      </c>
      <c r="D109" s="18" t="s">
        <v>735</v>
      </c>
      <c r="E109" s="20" t="s">
        <v>634</v>
      </c>
      <c r="F109" s="21" t="s">
        <v>11</v>
      </c>
      <c r="G109" s="18" t="s">
        <v>408</v>
      </c>
      <c r="H109" s="18" t="s">
        <v>635</v>
      </c>
      <c r="I109" s="18" t="s">
        <v>636</v>
      </c>
      <c r="J109" s="18" t="s">
        <v>637</v>
      </c>
    </row>
    <row r="110" spans="1:10" ht="40.5" x14ac:dyDescent="0.2">
      <c r="A110" s="35">
        <v>105</v>
      </c>
      <c r="B110" s="18" t="s">
        <v>642</v>
      </c>
      <c r="C110" s="18" t="s">
        <v>643</v>
      </c>
      <c r="D110" s="18" t="s">
        <v>202</v>
      </c>
      <c r="E110" s="20" t="s">
        <v>644</v>
      </c>
      <c r="F110" s="21" t="s">
        <v>11</v>
      </c>
      <c r="G110" s="18" t="s">
        <v>408</v>
      </c>
      <c r="H110" s="18" t="s">
        <v>645</v>
      </c>
      <c r="I110" s="18" t="s">
        <v>646</v>
      </c>
      <c r="J110" s="18" t="s">
        <v>647</v>
      </c>
    </row>
    <row r="111" spans="1:10" ht="40.5" x14ac:dyDescent="0.2">
      <c r="A111" s="35">
        <v>106</v>
      </c>
      <c r="B111" s="18" t="s">
        <v>648</v>
      </c>
      <c r="C111" s="18" t="s">
        <v>649</v>
      </c>
      <c r="D111" s="18" t="s">
        <v>489</v>
      </c>
      <c r="E111" s="20" t="s">
        <v>650</v>
      </c>
      <c r="F111" s="21" t="s">
        <v>11</v>
      </c>
      <c r="G111" s="18" t="s">
        <v>408</v>
      </c>
      <c r="H111" s="18" t="s">
        <v>651</v>
      </c>
      <c r="I111" s="18" t="s">
        <v>652</v>
      </c>
      <c r="J111" s="18" t="s">
        <v>653</v>
      </c>
    </row>
    <row r="112" spans="1:10" ht="27" x14ac:dyDescent="0.2">
      <c r="A112" s="35">
        <v>107</v>
      </c>
      <c r="B112" s="18" t="s">
        <v>658</v>
      </c>
      <c r="C112" s="18" t="s">
        <v>659</v>
      </c>
      <c r="D112" s="18" t="s">
        <v>118</v>
      </c>
      <c r="E112" s="20" t="s">
        <v>660</v>
      </c>
      <c r="F112" s="21" t="s">
        <v>12</v>
      </c>
      <c r="G112" s="18" t="s">
        <v>408</v>
      </c>
      <c r="H112" s="18" t="s">
        <v>661</v>
      </c>
      <c r="I112" s="18" t="s">
        <v>662</v>
      </c>
      <c r="J112" s="18" t="s">
        <v>663</v>
      </c>
    </row>
    <row r="113" spans="1:10" ht="40.5" x14ac:dyDescent="0.2">
      <c r="A113" s="35">
        <v>108</v>
      </c>
      <c r="B113" s="18" t="s">
        <v>654</v>
      </c>
      <c r="C113" s="18" t="s">
        <v>161</v>
      </c>
      <c r="D113" s="18" t="s">
        <v>617</v>
      </c>
      <c r="E113" s="20" t="s">
        <v>655</v>
      </c>
      <c r="F113" s="21" t="s">
        <v>11</v>
      </c>
      <c r="G113" s="18" t="s">
        <v>408</v>
      </c>
      <c r="H113" s="18" t="s">
        <v>656</v>
      </c>
      <c r="I113" s="18" t="s">
        <v>657</v>
      </c>
      <c r="J113" s="18" t="s">
        <v>424</v>
      </c>
    </row>
    <row r="114" spans="1:10" ht="40.5" x14ac:dyDescent="0.2">
      <c r="A114" s="35">
        <v>109</v>
      </c>
      <c r="B114" s="18" t="s">
        <v>531</v>
      </c>
      <c r="C114" s="18" t="s">
        <v>664</v>
      </c>
      <c r="D114" s="18" t="s">
        <v>350</v>
      </c>
      <c r="E114" s="20" t="s">
        <v>665</v>
      </c>
      <c r="F114" s="21" t="s">
        <v>11</v>
      </c>
      <c r="G114" s="18" t="s">
        <v>408</v>
      </c>
      <c r="H114" s="18" t="s">
        <v>666</v>
      </c>
      <c r="I114" s="18" t="s">
        <v>667</v>
      </c>
      <c r="J114" s="18" t="s">
        <v>668</v>
      </c>
    </row>
    <row r="115" spans="1:10" ht="40.5" x14ac:dyDescent="0.2">
      <c r="A115" s="35">
        <v>110</v>
      </c>
      <c r="B115" s="18" t="s">
        <v>669</v>
      </c>
      <c r="C115" s="18" t="s">
        <v>670</v>
      </c>
      <c r="D115" s="18" t="s">
        <v>671</v>
      </c>
      <c r="E115" s="20" t="s">
        <v>672</v>
      </c>
      <c r="F115" s="21" t="s">
        <v>12</v>
      </c>
      <c r="G115" s="18" t="s">
        <v>408</v>
      </c>
      <c r="H115" s="18" t="s">
        <v>673</v>
      </c>
      <c r="I115" s="18" t="s">
        <v>674</v>
      </c>
      <c r="J115" s="18" t="s">
        <v>424</v>
      </c>
    </row>
    <row r="116" spans="1:10" ht="27" x14ac:dyDescent="0.2">
      <c r="A116" s="35">
        <v>111</v>
      </c>
      <c r="B116" s="18" t="s">
        <v>675</v>
      </c>
      <c r="C116" s="18" t="s">
        <v>368</v>
      </c>
      <c r="D116" s="18" t="s">
        <v>676</v>
      </c>
      <c r="E116" s="20" t="s">
        <v>677</v>
      </c>
      <c r="F116" s="21" t="s">
        <v>12</v>
      </c>
      <c r="G116" s="18" t="s">
        <v>408</v>
      </c>
      <c r="H116" s="18" t="s">
        <v>678</v>
      </c>
      <c r="I116" s="18" t="s">
        <v>679</v>
      </c>
      <c r="J116" s="18" t="s">
        <v>424</v>
      </c>
    </row>
    <row r="117" spans="1:10" ht="27" x14ac:dyDescent="0.2">
      <c r="A117" s="35">
        <v>112</v>
      </c>
      <c r="B117" s="18" t="s">
        <v>680</v>
      </c>
      <c r="C117" s="18" t="s">
        <v>611</v>
      </c>
      <c r="D117" s="18" t="s">
        <v>280</v>
      </c>
      <c r="E117" s="20" t="s">
        <v>681</v>
      </c>
      <c r="F117" s="21" t="s">
        <v>12</v>
      </c>
      <c r="G117" s="18" t="s">
        <v>408</v>
      </c>
      <c r="H117" s="18" t="s">
        <v>682</v>
      </c>
      <c r="I117" s="18" t="s">
        <v>683</v>
      </c>
      <c r="J117" s="18" t="s">
        <v>424</v>
      </c>
    </row>
    <row r="118" spans="1:10" ht="40.5" x14ac:dyDescent="0.2">
      <c r="A118" s="35">
        <v>113</v>
      </c>
      <c r="B118" s="18" t="s">
        <v>116</v>
      </c>
      <c r="C118" s="18" t="s">
        <v>684</v>
      </c>
      <c r="D118" s="18" t="s">
        <v>685</v>
      </c>
      <c r="E118" s="20" t="s">
        <v>686</v>
      </c>
      <c r="F118" s="21" t="s">
        <v>12</v>
      </c>
      <c r="G118" s="18" t="s">
        <v>408</v>
      </c>
      <c r="H118" s="18" t="s">
        <v>687</v>
      </c>
      <c r="I118" s="18" t="s">
        <v>688</v>
      </c>
      <c r="J118" s="18" t="s">
        <v>689</v>
      </c>
    </row>
    <row r="119" spans="1:10" ht="40.5" x14ac:dyDescent="0.2">
      <c r="A119" s="35">
        <v>114</v>
      </c>
      <c r="B119" s="18" t="s">
        <v>104</v>
      </c>
      <c r="C119" s="18" t="s">
        <v>690</v>
      </c>
      <c r="D119" s="18" t="s">
        <v>691</v>
      </c>
      <c r="E119" s="20" t="s">
        <v>692</v>
      </c>
      <c r="F119" s="21" t="s">
        <v>11</v>
      </c>
      <c r="G119" s="18" t="s">
        <v>693</v>
      </c>
      <c r="H119" s="18" t="s">
        <v>694</v>
      </c>
      <c r="I119" s="18" t="s">
        <v>695</v>
      </c>
      <c r="J119" s="18" t="s">
        <v>696</v>
      </c>
    </row>
    <row r="120" spans="1:10" ht="27" x14ac:dyDescent="0.2">
      <c r="A120" s="35">
        <v>115</v>
      </c>
      <c r="B120" s="18" t="s">
        <v>452</v>
      </c>
      <c r="C120" s="18" t="s">
        <v>697</v>
      </c>
      <c r="D120" s="18" t="s">
        <v>510</v>
      </c>
      <c r="E120" s="20" t="s">
        <v>698</v>
      </c>
      <c r="F120" s="21" t="s">
        <v>11</v>
      </c>
      <c r="G120" s="18" t="s">
        <v>408</v>
      </c>
      <c r="H120" s="18" t="s">
        <v>699</v>
      </c>
      <c r="I120" s="18" t="s">
        <v>700</v>
      </c>
      <c r="J120" s="18" t="s">
        <v>424</v>
      </c>
    </row>
    <row r="121" spans="1:10" ht="40.5" x14ac:dyDescent="0.2">
      <c r="A121" s="35">
        <v>116</v>
      </c>
      <c r="B121" s="18" t="s">
        <v>701</v>
      </c>
      <c r="C121" s="18" t="s">
        <v>368</v>
      </c>
      <c r="D121" s="18" t="s">
        <v>702</v>
      </c>
      <c r="E121" s="20" t="s">
        <v>703</v>
      </c>
      <c r="F121" s="21" t="s">
        <v>12</v>
      </c>
      <c r="G121" s="18" t="s">
        <v>408</v>
      </c>
      <c r="H121" s="18" t="s">
        <v>704</v>
      </c>
      <c r="I121" s="18" t="s">
        <v>705</v>
      </c>
      <c r="J121" s="18" t="s">
        <v>424</v>
      </c>
    </row>
    <row r="122" spans="1:10" ht="27" x14ac:dyDescent="0.2">
      <c r="A122" s="35">
        <v>117</v>
      </c>
      <c r="B122" s="36" t="s">
        <v>719</v>
      </c>
      <c r="C122" s="36" t="s">
        <v>289</v>
      </c>
      <c r="D122" s="36" t="s">
        <v>100</v>
      </c>
      <c r="E122" s="37">
        <v>21283</v>
      </c>
      <c r="F122" s="21" t="s">
        <v>12</v>
      </c>
      <c r="G122" s="36" t="s">
        <v>44</v>
      </c>
      <c r="H122" s="36" t="s">
        <v>720</v>
      </c>
      <c r="I122" s="36" t="s">
        <v>721</v>
      </c>
      <c r="J122" s="18" t="s">
        <v>424</v>
      </c>
    </row>
    <row r="123" spans="1:10" ht="27" x14ac:dyDescent="0.25">
      <c r="A123" s="35">
        <v>118</v>
      </c>
      <c r="B123" s="18" t="s">
        <v>706</v>
      </c>
      <c r="C123" s="18" t="s">
        <v>707</v>
      </c>
      <c r="D123" s="18" t="s">
        <v>379</v>
      </c>
      <c r="E123" s="20" t="s">
        <v>708</v>
      </c>
      <c r="F123" s="21" t="s">
        <v>12</v>
      </c>
      <c r="G123" s="18" t="s">
        <v>408</v>
      </c>
      <c r="H123" s="18" t="s">
        <v>722</v>
      </c>
      <c r="I123" s="33" t="s">
        <v>709</v>
      </c>
      <c r="J123" s="18" t="s">
        <v>710</v>
      </c>
    </row>
    <row r="124" spans="1:10" ht="40.5" x14ac:dyDescent="0.2">
      <c r="A124" s="35">
        <v>119</v>
      </c>
      <c r="B124" s="18" t="s">
        <v>182</v>
      </c>
      <c r="C124" s="18" t="s">
        <v>711</v>
      </c>
      <c r="D124" s="18" t="s">
        <v>124</v>
      </c>
      <c r="E124" s="20" t="s">
        <v>712</v>
      </c>
      <c r="F124" s="21" t="s">
        <v>12</v>
      </c>
      <c r="G124" s="18" t="s">
        <v>408</v>
      </c>
      <c r="H124" s="18" t="s">
        <v>713</v>
      </c>
      <c r="I124" s="18" t="s">
        <v>714</v>
      </c>
      <c r="J124" s="18" t="s">
        <v>715</v>
      </c>
    </row>
    <row r="125" spans="1:10" ht="40.5" x14ac:dyDescent="0.2">
      <c r="A125" s="35">
        <v>120</v>
      </c>
      <c r="B125" s="18" t="s">
        <v>554</v>
      </c>
      <c r="C125" s="18" t="s">
        <v>166</v>
      </c>
      <c r="D125" s="18" t="s">
        <v>617</v>
      </c>
      <c r="E125" s="20" t="s">
        <v>716</v>
      </c>
      <c r="F125" s="21" t="s">
        <v>11</v>
      </c>
      <c r="G125" s="18" t="s">
        <v>408</v>
      </c>
      <c r="H125" s="18" t="s">
        <v>717</v>
      </c>
      <c r="I125" s="18" t="s">
        <v>718</v>
      </c>
      <c r="J125" s="18" t="s">
        <v>424</v>
      </c>
    </row>
    <row r="126" spans="1:10" ht="27" x14ac:dyDescent="0.2">
      <c r="A126" s="35">
        <v>121</v>
      </c>
      <c r="B126" s="18" t="s">
        <v>342</v>
      </c>
      <c r="C126" s="18" t="s">
        <v>343</v>
      </c>
      <c r="D126" s="18" t="s">
        <v>344</v>
      </c>
      <c r="E126" s="20" t="s">
        <v>345</v>
      </c>
      <c r="F126" s="21" t="s">
        <v>11</v>
      </c>
      <c r="G126" s="18" t="s">
        <v>52</v>
      </c>
      <c r="H126" s="18" t="s">
        <v>346</v>
      </c>
      <c r="I126" s="18" t="s">
        <v>347</v>
      </c>
      <c r="J126" s="18" t="s">
        <v>103</v>
      </c>
    </row>
  </sheetData>
  <sheetProtection formatRows="0" insertRows="0" deleteRows="0" selectLockedCells="1"/>
  <mergeCells count="4">
    <mergeCell ref="A2:I2"/>
    <mergeCell ref="A3:I3"/>
    <mergeCell ref="A4:I4"/>
    <mergeCell ref="A1:I1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սխալ">
          <x14:formula1>
            <xm:f>Sheet3!$A$1:$A$2</xm:f>
          </x14:formula1>
          <xm:sqref>F6:F7 F9 F11 F13 F15:F18 F20:F22 F34:F36 F29:F31 O27 F38:F40 F43:F45 F47:F49 F52:F54 F61:F63 O58 F65:F67 F70:F72 F74:F76 F79:F81 F83:F85 F88 F90 F92 O97 F97 F103 F99 F105 F94:F95 F25:F27 O101 F101 F126 F56:F58</xm:sqref>
        </x14:dataValidation>
        <x14:dataValidation type="list" allowBlank="1" showInputMessage="1" showErrorMessage="1" errorTitle="սխալ">
          <x14:formula1>
            <xm:f>[1]Sheet3!#REF!</xm:f>
          </x14:formula1>
          <xm:sqref>F8 F10 F12 F14 F19 F23:F24 F32:F33 F37 F41:F42 F46 F50:F51 F55 F59:F60 F64 F68:F69 F73 F77:F78 F82 F86:F87 F28 F89 F91 F93 F102 F104 F96 F100 F98 O108 O112 F106:F125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3" t="s">
        <v>22</v>
      </c>
      <c r="C1" s="43"/>
      <c r="D1" s="43"/>
      <c r="E1" s="43"/>
      <c r="F1" s="43"/>
      <c r="G1" s="43"/>
      <c r="H1" s="43"/>
      <c r="I1" s="43"/>
      <c r="J1" s="43"/>
    </row>
    <row r="2" spans="1:11" ht="21.75" customHeight="1" x14ac:dyDescent="0.2">
      <c r="B2" s="40" t="s">
        <v>29</v>
      </c>
      <c r="C2" s="40"/>
      <c r="D2" s="40"/>
      <c r="E2" s="40"/>
      <c r="F2" s="40"/>
      <c r="G2" s="40"/>
      <c r="H2" s="40"/>
      <c r="I2" s="40"/>
      <c r="J2" s="40"/>
    </row>
    <row r="3" spans="1:11" ht="24" customHeight="1" x14ac:dyDescent="0.2">
      <c r="B3" s="48" t="str">
        <f>'համապետական I մաս'!A3:A3</f>
        <v>ԵԼՔ դաշինքի</v>
      </c>
      <c r="C3" s="48"/>
      <c r="D3" s="48"/>
      <c r="E3" s="48"/>
      <c r="F3" s="48"/>
      <c r="G3" s="48"/>
      <c r="H3" s="48"/>
      <c r="I3" s="48"/>
      <c r="J3" s="48"/>
    </row>
    <row r="4" spans="1:11" ht="21.75" customHeight="1" x14ac:dyDescent="0.2">
      <c r="B4" s="42" t="s">
        <v>724</v>
      </c>
      <c r="C4" s="42"/>
      <c r="D4" s="42"/>
      <c r="E4" s="42"/>
      <c r="F4" s="42"/>
      <c r="G4" s="42"/>
      <c r="H4" s="42"/>
      <c r="I4" s="42"/>
      <c r="J4" s="42"/>
    </row>
    <row r="5" spans="1:11" ht="38.25" x14ac:dyDescent="0.2">
      <c r="A5" s="14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4">
        <v>31</v>
      </c>
      <c r="B6" s="7"/>
      <c r="C6" s="22" t="str">
        <f>VLOOKUP($A6,'համապետական I մաս'!$A$6:$J$126,2,FALSE)</f>
        <v>Մակարյան</v>
      </c>
      <c r="D6" s="22" t="str">
        <f>VLOOKUP($A6,'համապետական I մաս'!$A$6:$J$126,3,FALSE)</f>
        <v xml:space="preserve">Մկրտիչ </v>
      </c>
      <c r="E6" s="22" t="str">
        <f>VLOOKUP($A6,'համապետական I մաս'!$A$6:$J$126,4,FALSE)</f>
        <v>Մարատի</v>
      </c>
      <c r="F6" s="22" t="str">
        <f>VLOOKUP($A6,'համապետական I մաս'!$A$6:$J$126,5,FALSE)</f>
        <v>13/09/1984</v>
      </c>
      <c r="G6" s="22" t="str">
        <f>VLOOKUP($A6,'համապետական I մաս'!$A$6:$J$126,6,FALSE)</f>
        <v>ար.</v>
      </c>
      <c r="H6" s="22" t="str">
        <f>VLOOKUP($A6,'համապետական I մաս'!$A$6:$J$126,7,FALSE)</f>
        <v>ԼՀԿ</v>
      </c>
      <c r="I6" s="22" t="str">
        <f>VLOOKUP($A6,'համապետական I մաս'!$A$6:$J$126,8,FALSE)</f>
        <v>AM0354444</v>
      </c>
      <c r="J6" s="22" t="str">
        <f>VLOOKUP($A6,'համապետական I մաս'!$A$6:$J$126,9,FALSE)</f>
        <v>ք. Գավառ, Իսահակյան փ., 28տ.</v>
      </c>
      <c r="K6" s="22" t="str">
        <f>VLOOKUP($A6,'համապետական I մաս'!$A$6:$J$126,10,FALSE)</f>
        <v>՚Նոր Բայազետ՚ ՍՊԸ տնօրեն</v>
      </c>
    </row>
    <row r="7" spans="1:11" ht="40.5" x14ac:dyDescent="0.2">
      <c r="A7" s="24">
        <v>104</v>
      </c>
      <c r="B7" s="7"/>
      <c r="C7" s="22" t="str">
        <f>VLOOKUP($A7,'համապետական I մաս'!$A$6:$J$126,2,FALSE)</f>
        <v>Զարոյան</v>
      </c>
      <c r="D7" s="22" t="str">
        <f>VLOOKUP($A7,'համապետական I մաս'!$A$6:$J$126,3,FALSE)</f>
        <v>Վահան</v>
      </c>
      <c r="E7" s="22" t="str">
        <f>VLOOKUP($A7,'համապետական I մաս'!$A$6:$J$126,4,FALSE)</f>
        <v>Հայկի</v>
      </c>
      <c r="F7" s="22" t="str">
        <f>VLOOKUP($A7,'համապետական I մաս'!$A$6:$J$126,5,FALSE)</f>
        <v>21.03.1986թ.</v>
      </c>
      <c r="G7" s="22" t="str">
        <f>VLOOKUP($A7,'համապետական I մաս'!$A$6:$J$126,6,FALSE)</f>
        <v>ար.</v>
      </c>
      <c r="H7" s="22" t="str">
        <f>VLOOKUP($A7,'համապետական I մաս'!$A$6:$J$126,7,FALSE)</f>
        <v>ՔՊԿ</v>
      </c>
      <c r="I7" s="22" t="str">
        <f>VLOOKUP($A7,'համապետական I մաս'!$A$6:$J$126,8,FALSE)</f>
        <v>AF0608351</v>
      </c>
      <c r="J7" s="22" t="str">
        <f>VLOOKUP($A7,'համապետական I մաս'!$A$6:$J$126,9,FALSE)</f>
        <v>ՀՀ Գեղարքունիքի մարզ, ք.Վարդենիս, Մռավյան փողոց, տուն 5</v>
      </c>
      <c r="K7" s="22" t="str">
        <f>VLOOKUP($A7,'համապետական I մաս'!$A$6:$J$126,10,FALSE)</f>
        <v>Լեւոն Կարապետյան Ա/Ձ, ՏՓԿ աշխատակից</v>
      </c>
    </row>
    <row r="8" spans="1:11" ht="40.5" x14ac:dyDescent="0.2">
      <c r="A8" s="24">
        <v>63</v>
      </c>
      <c r="B8" s="7"/>
      <c r="C8" s="22" t="str">
        <f>VLOOKUP($A8,'համապետական I մաս'!$A$6:$J$126,2,FALSE)</f>
        <v>Սանոսյան</v>
      </c>
      <c r="D8" s="22" t="str">
        <f>VLOOKUP($A8,'համապետական I մաս'!$A$6:$J$126,3,FALSE)</f>
        <v>Գնել</v>
      </c>
      <c r="E8" s="22" t="str">
        <f>VLOOKUP($A8,'համապետական I մաս'!$A$6:$J$126,4,FALSE)</f>
        <v>Հենզելի</v>
      </c>
      <c r="F8" s="22" t="str">
        <f>VLOOKUP($A8,'համապետական I մաս'!$A$6:$J$126,5,FALSE)</f>
        <v>07.10.1983թ.</v>
      </c>
      <c r="G8" s="22" t="str">
        <f>VLOOKUP($A8,'համապետական I մաս'!$A$6:$J$126,6,FALSE)</f>
        <v>ար.</v>
      </c>
      <c r="H8" s="22" t="str">
        <f>VLOOKUP($A8,'համապետական I մաս'!$A$6:$J$126,7,FALSE)</f>
        <v>ՔՊԿ</v>
      </c>
      <c r="I8" s="22" t="str">
        <f>VLOOKUP($A8,'համապետական I մաս'!$A$6:$J$126,8,FALSE)</f>
        <v>AK0509613</v>
      </c>
      <c r="J8" s="22" t="str">
        <f>VLOOKUP($A8,'համապետական I մաս'!$A$6:$J$126,9,FALSE)</f>
        <v>ՀՀ Գեղարքունիքի մարզ, գ.Ծակքար, 1-ին փողոց, տուն 23</v>
      </c>
      <c r="K8" s="22" t="str">
        <f>VLOOKUP($A8,'համապետական I մաս'!$A$6:$J$126,10,FALSE)</f>
        <v>Մարտիգ ՍՊԸ, Արտաքին տնտեսական կապերի Համալսարան, դասախոս</v>
      </c>
    </row>
    <row r="9" spans="1:11" ht="27" x14ac:dyDescent="0.2">
      <c r="A9" s="24">
        <v>29</v>
      </c>
      <c r="B9" s="7"/>
      <c r="C9" s="22" t="str">
        <f>VLOOKUP($A9,'համապետական I մաս'!$A$6:$J$126,2,FALSE)</f>
        <v>Խաչատրյան</v>
      </c>
      <c r="D9" s="22" t="str">
        <f>VLOOKUP($A9,'համապետական I մաս'!$A$6:$J$126,3,FALSE)</f>
        <v>Կարինե</v>
      </c>
      <c r="E9" s="22" t="str">
        <f>VLOOKUP($A9,'համապետական I մաս'!$A$6:$J$126,4,FALSE)</f>
        <v>Լադիկի</v>
      </c>
      <c r="F9" s="22">
        <f>VLOOKUP($A9,'համապետական I մաս'!$A$6:$J$126,5,FALSE)</f>
        <v>23502</v>
      </c>
      <c r="G9" s="22" t="str">
        <f>VLOOKUP($A9,'համապետական I մաս'!$A$6:$J$126,6,FALSE)</f>
        <v>իգ.</v>
      </c>
      <c r="H9" s="22" t="str">
        <f>VLOOKUP($A9,'համապետական I մաս'!$A$6:$J$126,7,FALSE)</f>
        <v>«Հանրապետություն» կուսակցություն</v>
      </c>
      <c r="I9" s="22" t="str">
        <f>VLOOKUP($A9,'համապետական I մաս'!$A$6:$J$126,8,FALSE)</f>
        <v>AK0523631</v>
      </c>
      <c r="J9" s="22" t="str">
        <f>VLOOKUP($A9,'համապետական I մաս'!$A$6:$J$126,9,FALSE)</f>
        <v/>
      </c>
      <c r="K9" s="22" t="str">
        <f>VLOOKUP($A9,'համապետական I մաս'!$A$6:$J$126,10,FALSE)</f>
        <v>ք. Երևան, թիվ 127 ավագ դպրոց, հատուկ մանկավարժ</v>
      </c>
    </row>
    <row r="10" spans="1:11" ht="27" x14ac:dyDescent="0.2">
      <c r="A10" s="24">
        <v>111</v>
      </c>
      <c r="B10" s="7"/>
      <c r="C10" s="22" t="str">
        <f>VLOOKUP($A10,'համապետական I մաս'!$A$6:$J$126,2,FALSE)</f>
        <v>Գասպարյան</v>
      </c>
      <c r="D10" s="22" t="str">
        <f>VLOOKUP($A10,'համապետական I մաս'!$A$6:$J$126,3,FALSE)</f>
        <v>Ռուզաննա</v>
      </c>
      <c r="E10" s="22" t="str">
        <f>VLOOKUP($A10,'համապետական I մաս'!$A$6:$J$126,4,FALSE)</f>
        <v>Աշոտի</v>
      </c>
      <c r="F10" s="22" t="str">
        <f>VLOOKUP($A10,'համապետական I մաս'!$A$6:$J$126,5,FALSE)</f>
        <v>20.09.1984թ.</v>
      </c>
      <c r="G10" s="22" t="str">
        <f>VLOOKUP($A10,'համապետական I մաս'!$A$6:$J$126,6,FALSE)</f>
        <v>իգ.</v>
      </c>
      <c r="H10" s="22" t="str">
        <f>VLOOKUP($A10,'համապետական I մաս'!$A$6:$J$126,7,FALSE)</f>
        <v>ՔՊԿ</v>
      </c>
      <c r="I10" s="22" t="str">
        <f>VLOOKUP($A10,'համապետական I մաս'!$A$6:$J$126,8,FALSE)</f>
        <v>AF0507779</v>
      </c>
      <c r="J10" s="22" t="str">
        <f>VLOOKUP($A10,'համապետական I մաս'!$A$6:$J$126,9,FALSE)</f>
        <v>ք.Երեւան, Բ. Մուրադյան 3շ., բն.46</v>
      </c>
      <c r="K10" s="22" t="str">
        <f>VLOOKUP($A10,'համապետական I մաս'!$A$6:$J$126,10,FALSE)</f>
        <v>Չի աշխատում</v>
      </c>
    </row>
    <row r="11" spans="1:11" ht="27" x14ac:dyDescent="0.2">
      <c r="A11" s="24">
        <v>107</v>
      </c>
      <c r="B11" s="7"/>
      <c r="C11" s="22" t="str">
        <f>VLOOKUP($A11,'համապետական I մաս'!$A$6:$J$126,2,FALSE)</f>
        <v>Հայրապետյան</v>
      </c>
      <c r="D11" s="22" t="str">
        <f>VLOOKUP($A11,'համապետական I մաս'!$A$6:$J$126,3,FALSE)</f>
        <v>Մելինե</v>
      </c>
      <c r="E11" s="22" t="str">
        <f>VLOOKUP($A11,'համապետական I մաս'!$A$6:$J$126,4,FALSE)</f>
        <v>Արշալույսի</v>
      </c>
      <c r="F11" s="22" t="str">
        <f>VLOOKUP($A11,'համապետական I մաս'!$A$6:$J$126,5,FALSE)</f>
        <v>16.03.1969թ.</v>
      </c>
      <c r="G11" s="22" t="str">
        <f>VLOOKUP($A11,'համապետական I մաս'!$A$6:$J$126,6,FALSE)</f>
        <v>իգ.</v>
      </c>
      <c r="H11" s="22" t="str">
        <f>VLOOKUP($A11,'համապետական I մաս'!$A$6:$J$126,7,FALSE)</f>
        <v>ՔՊԿ</v>
      </c>
      <c r="I11" s="22" t="str">
        <f>VLOOKUP($A11,'համապետական I մաս'!$A$6:$J$126,8,FALSE)</f>
        <v>AK0216918</v>
      </c>
      <c r="J11" s="22" t="str">
        <f>VLOOKUP($A11,'համապետական I մաս'!$A$6:$J$126,9,FALSE)</f>
        <v>ք.Երեւան, Շինարարների 5, բն. 15</v>
      </c>
      <c r="K11" s="22" t="str">
        <f>VLOOKUP($A11,'համապետական I մաս'!$A$6:$J$126,10,FALSE)</f>
        <v>Էյչ-Քոն ՍՊԸ, տնօրեն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3" t="s">
        <v>22</v>
      </c>
      <c r="C1" s="43"/>
      <c r="D1" s="43"/>
      <c r="E1" s="43"/>
      <c r="F1" s="43"/>
      <c r="G1" s="43"/>
      <c r="H1" s="43"/>
      <c r="I1" s="43"/>
      <c r="J1" s="43"/>
    </row>
    <row r="2" spans="1:11" ht="21.75" customHeight="1" x14ac:dyDescent="0.2">
      <c r="B2" s="40" t="s">
        <v>30</v>
      </c>
      <c r="C2" s="40"/>
      <c r="D2" s="40"/>
      <c r="E2" s="40"/>
      <c r="F2" s="40"/>
      <c r="G2" s="40"/>
      <c r="H2" s="40"/>
      <c r="I2" s="40"/>
      <c r="J2" s="40"/>
    </row>
    <row r="3" spans="1:11" ht="24" customHeight="1" x14ac:dyDescent="0.2">
      <c r="B3" s="48" t="str">
        <f>'համապետական I մաս'!A3:A3</f>
        <v>ԵԼՔ դաշինքի</v>
      </c>
      <c r="C3" s="48"/>
      <c r="D3" s="48"/>
      <c r="E3" s="48"/>
      <c r="F3" s="48"/>
      <c r="G3" s="48"/>
      <c r="H3" s="48"/>
      <c r="I3" s="48"/>
      <c r="J3" s="48"/>
    </row>
    <row r="4" spans="1:11" ht="21.75" customHeight="1" x14ac:dyDescent="0.2">
      <c r="B4" s="42" t="s">
        <v>724</v>
      </c>
      <c r="C4" s="42"/>
      <c r="D4" s="42"/>
      <c r="E4" s="42"/>
      <c r="F4" s="42"/>
      <c r="G4" s="42"/>
      <c r="H4" s="42"/>
      <c r="I4" s="42"/>
      <c r="J4" s="42"/>
    </row>
    <row r="5" spans="1:11" ht="38.25" x14ac:dyDescent="0.2">
      <c r="A5" s="14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4">
        <v>1</v>
      </c>
      <c r="B6" s="7"/>
      <c r="C6" s="22" t="str">
        <f>VLOOKUP($A6,'համապետական I մաս'!$A$6:$J$126,2,FALSE)</f>
        <v>Մարուքյան</v>
      </c>
      <c r="D6" s="22" t="str">
        <f>VLOOKUP($A6,'համապետական I մաս'!$A$6:$J$126,3,FALSE)</f>
        <v>Էդմոն</v>
      </c>
      <c r="E6" s="22" t="str">
        <f>VLOOKUP($A6,'համապետական I մաս'!$A$6:$J$126,4,FALSE)</f>
        <v>Հրաչիկի</v>
      </c>
      <c r="F6" s="22" t="str">
        <f>VLOOKUP($A6,'համապետական I մաս'!$A$6:$J$126,5,FALSE)</f>
        <v>13/01/1981</v>
      </c>
      <c r="G6" s="22" t="str">
        <f>VLOOKUP($A6,'համապետական I մաս'!$A$6:$J$126,6,FALSE)</f>
        <v>ար.</v>
      </c>
      <c r="H6" s="22" t="str">
        <f>VLOOKUP($A6,'համապետական I մաս'!$A$6:$J$126,7,FALSE)</f>
        <v>ԼՀԿ</v>
      </c>
      <c r="I6" s="22" t="str">
        <f>VLOOKUP($A6,'համապետական I մաս'!$A$6:$J$126,8,FALSE)</f>
        <v>AK0506783</v>
      </c>
      <c r="J6" s="22" t="str">
        <f>VLOOKUP($A6,'համապետական I մաս'!$A$6:$J$126,9,FALSE)</f>
        <v>ք. Վանաձոր, Գրիգոր Լուսավորչի 53, բն. 59</v>
      </c>
      <c r="K6" s="22" t="str">
        <f>VLOOKUP($A6,'համապետական I մաս'!$A$6:$J$126,10,FALSE)</f>
        <v>ՀՀ ԱԺ պատգամավոր</v>
      </c>
    </row>
    <row r="7" spans="1:11" ht="27" x14ac:dyDescent="0.2">
      <c r="A7" s="24">
        <v>21</v>
      </c>
      <c r="B7" s="7"/>
      <c r="C7" s="22" t="str">
        <f>VLOOKUP($A7,'համապետական I մաս'!$A$6:$J$126,2,FALSE)</f>
        <v>Սիմոնյան</v>
      </c>
      <c r="D7" s="22" t="str">
        <f>VLOOKUP($A7,'համապետական I մաս'!$A$6:$J$126,3,FALSE)</f>
        <v>Կարեն</v>
      </c>
      <c r="E7" s="22" t="str">
        <f>VLOOKUP($A7,'համապետական I մաս'!$A$6:$J$126,4,FALSE)</f>
        <v>Մանվելի</v>
      </c>
      <c r="F7" s="22">
        <f>VLOOKUP($A7,'համապետական I մաս'!$A$6:$J$126,5,FALSE)</f>
        <v>32212</v>
      </c>
      <c r="G7" s="22" t="str">
        <f>VLOOKUP($A7,'համապետական I մաս'!$A$6:$J$126,6,FALSE)</f>
        <v>ար.</v>
      </c>
      <c r="H7" s="22" t="str">
        <f>VLOOKUP($A7,'համապետական I մաս'!$A$6:$J$126,7,FALSE)</f>
        <v>ԼՀԿ</v>
      </c>
      <c r="I7" s="22" t="str">
        <f>VLOOKUP($A7,'համապետական I մաս'!$A$6:$J$126,8,FALSE)</f>
        <v>000676569</v>
      </c>
      <c r="J7" s="22" t="str">
        <f>VLOOKUP($A7,'համապետական I մաս'!$A$6:$J$126,9,FALSE)</f>
        <v>ք. Վանաձոր, Երևանյան խճ., 147 շենք, բն 22</v>
      </c>
      <c r="K7" s="22" t="str">
        <f>VLOOKUP($A7,'համապետական I մաս'!$A$6:$J$126,10,FALSE)</f>
        <v>՚Արմաուդիոբուքս՚ ՍՊԸ, տնօրեն, հիմնադիր</v>
      </c>
    </row>
    <row r="8" spans="1:11" ht="40.5" x14ac:dyDescent="0.2">
      <c r="A8" s="24">
        <v>13</v>
      </c>
      <c r="B8" s="7"/>
      <c r="C8" s="22" t="str">
        <f>VLOOKUP($A8,'համապետական I մաս'!$A$6:$J$126,2,FALSE)</f>
        <v>Ղուկասյան</v>
      </c>
      <c r="D8" s="22" t="str">
        <f>VLOOKUP($A8,'համապետական I մաս'!$A$6:$J$126,3,FALSE)</f>
        <v>Կարինե</v>
      </c>
      <c r="E8" s="22" t="str">
        <f>VLOOKUP($A8,'համապետական I մաս'!$A$6:$J$126,4,FALSE)</f>
        <v>Նորիկի</v>
      </c>
      <c r="F8" s="22">
        <f>VLOOKUP($A8,'համապետական I մաս'!$A$6:$J$126,5,FALSE)</f>
        <v>25031</v>
      </c>
      <c r="G8" s="22" t="str">
        <f>VLOOKUP($A8,'համապետական I մաս'!$A$6:$J$126,6,FALSE)</f>
        <v>իգ.</v>
      </c>
      <c r="H8" s="22" t="str">
        <f>VLOOKUP($A8,'համապետական I մաս'!$A$6:$J$126,7,FALSE)</f>
        <v>ԼՀԿ</v>
      </c>
      <c r="I8" s="22" t="str">
        <f>VLOOKUP($A8,'համապետական I մաս'!$A$6:$J$126,8,FALSE)</f>
        <v>AK0490387</v>
      </c>
      <c r="J8" s="22" t="str">
        <f>VLOOKUP($A8,'համապետական I մաս'!$A$6:$J$126,9,FALSE)</f>
        <v>ք. Վանաձոր, Կարեն Դեմիրճյան 22 մասն.</v>
      </c>
      <c r="K8" s="22" t="str">
        <f>VLOOKUP($A8,'համապետական I մաս'!$A$6:$J$126,10,FALSE)</f>
        <v>՚Հույս Հայաստանի համար՚ բարեգործական կլինիկա, ատամնաբույժ</v>
      </c>
    </row>
    <row r="9" spans="1:11" ht="13.5" x14ac:dyDescent="0.2">
      <c r="A9" s="24">
        <v>53</v>
      </c>
      <c r="B9" s="7"/>
      <c r="C9" s="22" t="str">
        <f>VLOOKUP($A9,'համապետական I մաս'!$A$6:$J$126,2,FALSE)</f>
        <v>Ավետիքյան</v>
      </c>
      <c r="D9" s="22" t="str">
        <f>VLOOKUP($A9,'համապետական I մաս'!$A$6:$J$126,3,FALSE)</f>
        <v>Աստղիկ</v>
      </c>
      <c r="E9" s="22" t="str">
        <f>VLOOKUP($A9,'համապետական I մաս'!$A$6:$J$126,4,FALSE)</f>
        <v>Պապիկի</v>
      </c>
      <c r="F9" s="22" t="str">
        <f>VLOOKUP($A9,'համապետական I մաս'!$A$6:$J$126,5,FALSE)</f>
        <v>24/02/1991</v>
      </c>
      <c r="G9" s="22" t="str">
        <f>VLOOKUP($A9,'համապետական I մաս'!$A$6:$J$126,6,FALSE)</f>
        <v>իգ.</v>
      </c>
      <c r="H9" s="22" t="str">
        <f>VLOOKUP($A9,'համապետական I մաս'!$A$6:$J$126,7,FALSE)</f>
        <v>ԼՀԿ</v>
      </c>
      <c r="I9" s="22" t="str">
        <f>VLOOKUP($A9,'համապետական I մաս'!$A$6:$J$126,8,FALSE)</f>
        <v>AH0345493</v>
      </c>
      <c r="J9" s="22" t="str">
        <f>VLOOKUP($A9,'համապետական I մաս'!$A$6:$J$126,9,FALSE)</f>
        <v>ք. Վանաձոր, Աբովյան 51</v>
      </c>
      <c r="K9" s="22" t="str">
        <f>VLOOKUP($A9,'համապետական I մաս'!$A$6:$J$126,10,FALSE)</f>
        <v>չի աշխատում</v>
      </c>
    </row>
    <row r="10" spans="1:11" ht="27" x14ac:dyDescent="0.2">
      <c r="A10" s="24">
        <v>57</v>
      </c>
      <c r="B10" s="7"/>
      <c r="C10" s="22" t="str">
        <f>VLOOKUP($A10,'համապետական I մաս'!$A$6:$J$126,2,FALSE)</f>
        <v>Շեկոյան</v>
      </c>
      <c r="D10" s="22" t="str">
        <f>VLOOKUP($A10,'համապետական I մաս'!$A$6:$J$126,3,FALSE)</f>
        <v>Կորյուն</v>
      </c>
      <c r="E10" s="22" t="str">
        <f>VLOOKUP($A10,'համապետական I մաս'!$A$6:$J$126,4,FALSE)</f>
        <v>Հովիկի</v>
      </c>
      <c r="F10" s="22">
        <f>VLOOKUP($A10,'համապետական I մաս'!$A$6:$J$126,5,FALSE)</f>
        <v>24898</v>
      </c>
      <c r="G10" s="22" t="str">
        <f>VLOOKUP($A10,'համապետական I մաս'!$A$6:$J$126,6,FALSE)</f>
        <v>ար.</v>
      </c>
      <c r="H10" s="22" t="str">
        <f>VLOOKUP($A10,'համապետական I մաս'!$A$6:$J$126,7,FALSE)</f>
        <v>ԼՀԿ</v>
      </c>
      <c r="I10" s="22" t="str">
        <f>VLOOKUP($A10,'համապետական I մաս'!$A$6:$J$126,8,FALSE)</f>
        <v>000275933</v>
      </c>
      <c r="J10" s="22" t="str">
        <f>VLOOKUP($A10,'համապետական I մաս'!$A$6:$J$126,9,FALSE)</f>
        <v>ք. Վանաձոր, Զաքարյան փ. շ.8, բն. 6</v>
      </c>
      <c r="K10" s="22" t="str">
        <f>VLOOKUP($A10,'համապետական I մաս'!$A$6:$J$126,10,FALSE)</f>
        <v>՚Անկախ Փորձագետների Ասոցիացիա՚ ՀԿ նախագահ</v>
      </c>
    </row>
    <row r="11" spans="1:11" ht="40.5" x14ac:dyDescent="0.2">
      <c r="A11" s="24">
        <v>23</v>
      </c>
      <c r="B11" s="7"/>
      <c r="C11" s="22" t="str">
        <f>VLOOKUP($A11,'համապետական I մաս'!$A$6:$J$126,2,FALSE)</f>
        <v>Դավոյան</v>
      </c>
      <c r="D11" s="22" t="str">
        <f>VLOOKUP($A11,'համապետական I մաս'!$A$6:$J$126,3,FALSE)</f>
        <v>Արփինե</v>
      </c>
      <c r="E11" s="22" t="str">
        <f>VLOOKUP($A11,'համապետական I մաս'!$A$6:$J$126,4,FALSE)</f>
        <v>Հրահատի</v>
      </c>
      <c r="F11" s="22" t="str">
        <f>VLOOKUP($A11,'համապետական I մաս'!$A$6:$J$126,5,FALSE)</f>
        <v>28.08.1985թ.</v>
      </c>
      <c r="G11" s="22" t="str">
        <f>VLOOKUP($A11,'համապետական I մաս'!$A$6:$J$126,6,FALSE)</f>
        <v>իգ.</v>
      </c>
      <c r="H11" s="22" t="str">
        <f>VLOOKUP($A11,'համապետական I մաս'!$A$6:$J$126,7,FALSE)</f>
        <v>ՔՊԿ</v>
      </c>
      <c r="I11" s="22" t="str">
        <f>VLOOKUP($A11,'համապետական I մաս'!$A$6:$J$126,8,FALSE)</f>
        <v>AM0361490</v>
      </c>
      <c r="J11" s="22" t="str">
        <f>VLOOKUP($A11,'համապետական I մաս'!$A$6:$J$126,9,FALSE)</f>
        <v>ՀՀ Լոռու, ք. Ստեփանավան, Բաղրամյան 103, բն. 7</v>
      </c>
      <c r="K11" s="22" t="str">
        <f>VLOOKUP($A11,'համապետական I մաս'!$A$6:$J$126,10,FALSE)</f>
        <v>Գոլդեն Տոբակո ՍՊԸ, հաշվապահ</v>
      </c>
    </row>
    <row r="12" spans="1:11" ht="27" x14ac:dyDescent="0.2">
      <c r="A12" s="24">
        <v>45</v>
      </c>
      <c r="B12" s="7"/>
      <c r="C12" s="22" t="str">
        <f>VLOOKUP($A12,'համապետական I մաս'!$A$6:$J$126,2,FALSE)</f>
        <v>Ղուկասյան</v>
      </c>
      <c r="D12" s="22" t="str">
        <f>VLOOKUP($A12,'համապետական I մաս'!$A$6:$J$126,3,FALSE)</f>
        <v>Անդրեյ</v>
      </c>
      <c r="E12" s="22" t="str">
        <f>VLOOKUP($A12,'համապետական I մաս'!$A$6:$J$126,4,FALSE)</f>
        <v>Սերժիկի</v>
      </c>
      <c r="F12" s="22" t="str">
        <f>VLOOKUP($A12,'համապետական I մաս'!$A$6:$J$126,5,FALSE)</f>
        <v>12.08.1980թ.</v>
      </c>
      <c r="G12" s="22" t="str">
        <f>VLOOKUP($A12,'համապետական I մաս'!$A$6:$J$126,6,FALSE)</f>
        <v>ար.</v>
      </c>
      <c r="H12" s="22" t="str">
        <f>VLOOKUP($A12,'համապետական I մաս'!$A$6:$J$126,7,FALSE)</f>
        <v>ՔՊԿ</v>
      </c>
      <c r="I12" s="22" t="str">
        <f>VLOOKUP($A12,'համապետական I մաս'!$A$6:$J$126,8,FALSE)</f>
        <v>AK0315220</v>
      </c>
      <c r="J12" s="22" t="str">
        <f>VLOOKUP($A12,'համապետական I մաս'!$A$6:$J$126,9,FALSE)</f>
        <v>ՀՀ Լոռու մարզ, ք. Վանաձոր, Լալվարի 14</v>
      </c>
      <c r="K12" s="22" t="str">
        <f>VLOOKUP($A12,'համապետական I մաս'!$A$6:$J$126,10,FALSE)</f>
        <v>Օպտիմում Դենտ ՍՊԸ, տնօրեն</v>
      </c>
    </row>
    <row r="13" spans="1:11" ht="67.5" x14ac:dyDescent="0.2">
      <c r="A13" s="24">
        <v>18</v>
      </c>
      <c r="B13" s="7"/>
      <c r="C13" s="22" t="str">
        <f>VLOOKUP($A13,'համապետական I մաս'!$A$6:$J$126,2,FALSE)</f>
        <v>Պապիկյան</v>
      </c>
      <c r="D13" s="22" t="str">
        <f>VLOOKUP($A13,'համապետական I մաս'!$A$6:$J$126,3,FALSE)</f>
        <v>Սուրեն</v>
      </c>
      <c r="E13" s="22" t="str">
        <f>VLOOKUP($A13,'համապետական I մաս'!$A$6:$J$126,4,FALSE)</f>
        <v>Ռաֆիկի</v>
      </c>
      <c r="F13" s="22" t="str">
        <f>VLOOKUP($A13,'համապետական I մաս'!$A$6:$J$126,5,FALSE)</f>
        <v>26.04.1986թ.</v>
      </c>
      <c r="G13" s="22" t="str">
        <f>VLOOKUP($A13,'համապետական I մաս'!$A$6:$J$126,6,FALSE)</f>
        <v>ար.</v>
      </c>
      <c r="H13" s="22" t="str">
        <f>VLOOKUP($A13,'համապետական I մաս'!$A$6:$J$126,7,FALSE)</f>
        <v>ՔՊԿ</v>
      </c>
      <c r="I13" s="22" t="str">
        <f>VLOOKUP($A13,'համապետական I մաս'!$A$6:$J$126,8,FALSE)</f>
        <v>AF0657392</v>
      </c>
      <c r="J13" s="22" t="str">
        <f>VLOOKUP($A13,'համապետական I մաս'!$A$6:$J$126,9,FALSE)</f>
        <v>ՀՀ Լոռու մարզ, գ. Լոռի Բերդ</v>
      </c>
      <c r="K13" s="22" t="str">
        <f>VLOOKUP($A13,'համապետական I մաս'!$A$6:$J$126,10,FALSE)</f>
        <v xml:space="preserve">Քվանտ վարժարան, ուսուցիչ, Երեւանի թիվ 54 ավագ դպրոց՝՝ ուսուցիչ, Քաղաքացիական պայմանագիր կուսակցության Վարչության փոխնախագահ </v>
      </c>
    </row>
    <row r="14" spans="1:11" ht="27" x14ac:dyDescent="0.2">
      <c r="A14" s="24">
        <v>42</v>
      </c>
      <c r="B14" s="7"/>
      <c r="C14" s="22" t="str">
        <f>VLOOKUP($A14,'համապետական I մաս'!$A$6:$J$126,2,FALSE)</f>
        <v>Աթյան</v>
      </c>
      <c r="D14" s="22" t="str">
        <f>VLOOKUP($A14,'համապետական I մաս'!$A$6:$J$126,3,FALSE)</f>
        <v>Աշոտ</v>
      </c>
      <c r="E14" s="22" t="str">
        <f>VLOOKUP($A14,'համապետական I մաս'!$A$6:$J$126,4,FALSE)</f>
        <v>Միխայիլի</v>
      </c>
      <c r="F14" s="22" t="str">
        <f>VLOOKUP($A14,'համապետական I մաս'!$A$6:$J$126,5,FALSE)</f>
        <v>17/07/1956</v>
      </c>
      <c r="G14" s="22" t="str">
        <f>VLOOKUP($A14,'համապետական I մաս'!$A$6:$J$126,6,FALSE)</f>
        <v>ար.</v>
      </c>
      <c r="H14" s="22" t="str">
        <f>VLOOKUP($A14,'համապետական I մաս'!$A$6:$J$126,7,FALSE)</f>
        <v>«Հանրապետություն» կուսակցություն</v>
      </c>
      <c r="I14" s="22" t="str">
        <f>VLOOKUP($A14,'համապետական I մաս'!$A$6:$J$126,8,FALSE)</f>
        <v>AH0325542</v>
      </c>
      <c r="J14" s="22" t="str">
        <f>VLOOKUP($A14,'համապետական I մաս'!$A$6:$J$126,9,FALSE)</f>
        <v xml:space="preserve">ք. Երևան, Քա ջազունու փող .,6 – րդ շ., թ. 124 բն. </v>
      </c>
      <c r="K14" s="22" t="str">
        <f>VLOOKUP($A14,'համապետական I մաս'!$A$6:$J$126,10,FALSE)</f>
        <v>ի աշխատում</v>
      </c>
    </row>
    <row r="15" spans="1:11" ht="40.5" x14ac:dyDescent="0.2">
      <c r="A15" s="24">
        <v>83</v>
      </c>
      <c r="B15" s="7"/>
      <c r="C15" s="22" t="str">
        <f>VLOOKUP($A15,'համապետական I մաս'!$A$6:$J$126,2,FALSE)</f>
        <v>Կարապետյան</v>
      </c>
      <c r="D15" s="22" t="str">
        <f>VLOOKUP($A15,'համապետական I մաս'!$A$6:$J$126,3,FALSE)</f>
        <v>Բաբկեն</v>
      </c>
      <c r="E15" s="22" t="str">
        <f>VLOOKUP($A15,'համապետական I մաս'!$A$6:$J$126,4,FALSE)</f>
        <v>Արմենի</v>
      </c>
      <c r="F15" s="22" t="str">
        <f>VLOOKUP($A15,'համապետական I մաս'!$A$6:$J$126,5,FALSE)</f>
        <v>18/01/1988</v>
      </c>
      <c r="G15" s="22" t="str">
        <f>VLOOKUP($A15,'համապետական I մաս'!$A$6:$J$126,6,FALSE)</f>
        <v>ար.</v>
      </c>
      <c r="H15" s="22" t="str">
        <f>VLOOKUP($A15,'համապետական I մաս'!$A$6:$J$126,7,FALSE)</f>
        <v>Անկուսակցական</v>
      </c>
      <c r="I15" s="22" t="str">
        <f>VLOOKUP($A15,'համապետական I մաս'!$A$6:$J$126,8,FALSE)</f>
        <v>000620617</v>
      </c>
      <c r="J15" s="22" t="str">
        <f>VLOOKUP($A15,'համապետական I մաս'!$A$6:$J$126,9,FALSE)</f>
        <v>ք. Վանաձոր, Տարոն 4, Բելառուսի 37, բն5</v>
      </c>
      <c r="K15" s="22" t="str">
        <f>VLOOKUP($A15,'համապետական I մաս'!$A$6:$J$126,10,FALSE)</f>
        <v>ք. Վանաձորի Ա. Պուշկինի անվան թիվ 4 միջն. Դպրեց, ուսուցիչ</v>
      </c>
    </row>
    <row r="16" spans="1:11" ht="13.5" x14ac:dyDescent="0.2">
      <c r="A16" s="24">
        <v>90</v>
      </c>
      <c r="B16" s="7"/>
      <c r="C16" s="22" t="str">
        <f>VLOOKUP($A16,'համապետական I մաս'!$A$6:$J$126,2,FALSE)</f>
        <v>Քոթանջյան</v>
      </c>
      <c r="D16" s="22" t="str">
        <f>VLOOKUP($A16,'համապետական I մաս'!$A$6:$J$126,3,FALSE)</f>
        <v>Գևորգ</v>
      </c>
      <c r="E16" s="22" t="str">
        <f>VLOOKUP($A16,'համապետական I մաս'!$A$6:$J$126,4,FALSE)</f>
        <v>Նորայրի</v>
      </c>
      <c r="F16" s="22" t="str">
        <f>VLOOKUP($A16,'համապետական I մաս'!$A$6:$J$126,5,FALSE)</f>
        <v>20/10/1988</v>
      </c>
      <c r="G16" s="22" t="str">
        <f>VLOOKUP($A16,'համապետական I մաս'!$A$6:$J$126,6,FALSE)</f>
        <v>ար.</v>
      </c>
      <c r="H16" s="22" t="str">
        <f>VLOOKUP($A16,'համապետական I մաս'!$A$6:$J$126,7,FALSE)</f>
        <v>ԼՀԿ</v>
      </c>
      <c r="I16" s="22" t="str">
        <f>VLOOKUP($A16,'համապետական I մաս'!$A$6:$J$126,8,FALSE)</f>
        <v>004098661</v>
      </c>
      <c r="J16" s="22" t="str">
        <f>VLOOKUP($A16,'համապետական I մաս'!$A$6:$J$126,9,FALSE)</f>
        <v>ք. Վանաձոր, Աճառյան 9</v>
      </c>
      <c r="K16" s="22" t="str">
        <f>VLOOKUP($A16,'համապետական I մաս'!$A$6:$J$126,10,FALSE)</f>
        <v>չի աշխատում</v>
      </c>
    </row>
    <row r="17" spans="1:11" ht="54" x14ac:dyDescent="0.2">
      <c r="A17" s="24">
        <v>58</v>
      </c>
      <c r="B17" s="7"/>
      <c r="C17" s="22" t="str">
        <f>VLOOKUP($A17,'համապետական I մաս'!$A$6:$J$126,2,FALSE)</f>
        <v xml:space="preserve">Այվազյան </v>
      </c>
      <c r="D17" s="22" t="str">
        <f>VLOOKUP($A17,'համապետական I մաս'!$A$6:$J$126,3,FALSE)</f>
        <v>Հրանտ</v>
      </c>
      <c r="E17" s="22" t="str">
        <f>VLOOKUP($A17,'համապետական I մաս'!$A$6:$J$126,4,FALSE)</f>
        <v>Գնունու</v>
      </c>
      <c r="F17" s="22" t="str">
        <f>VLOOKUP($A17,'համապետական I մաս'!$A$6:$J$126,5,FALSE)</f>
        <v>14/09/1969</v>
      </c>
      <c r="G17" s="22" t="str">
        <f>VLOOKUP($A17,'համապետական I մաս'!$A$6:$J$126,6,FALSE)</f>
        <v>ար.</v>
      </c>
      <c r="H17" s="22" t="str">
        <f>VLOOKUP($A17,'համապետական I մաս'!$A$6:$J$126,7,FALSE)</f>
        <v>ԼՀԿ</v>
      </c>
      <c r="I17" s="22" t="str">
        <f>VLOOKUP($A17,'համապետական I մաս'!$A$6:$J$126,8,FALSE)</f>
        <v>AK0665503</v>
      </c>
      <c r="J17" s="22" t="str">
        <f>VLOOKUP($A17,'համապետական I մաս'!$A$6:$J$126,9,FALSE)</f>
        <v>ք. Վանաձոր, Կարեն Դեմիրճյան 24, բն 17</v>
      </c>
      <c r="K17" s="22" t="str">
        <f>VLOOKUP($A17,'համապետական I մաս'!$A$6:$J$126,10,FALSE)</f>
        <v>՚Լոռու զարգացման կենրտոն՚ ՀԿ նախագահ, ՀԱՊՀ Վանաձորի մասնաճյուղի դասախոս</v>
      </c>
    </row>
    <row r="18" spans="1:11" ht="27" x14ac:dyDescent="0.2">
      <c r="A18" s="24">
        <v>117</v>
      </c>
      <c r="B18" s="7"/>
      <c r="C18" s="22" t="str">
        <f>VLOOKUP($A18,'համապետական I մաս'!$A$6:$J$126,2,FALSE)</f>
        <v>Իսրայելյան</v>
      </c>
      <c r="D18" s="22" t="str">
        <f>VLOOKUP($A18,'համապետական I մաս'!$A$6:$J$126,3,FALSE)</f>
        <v>Գոհար</v>
      </c>
      <c r="E18" s="22" t="str">
        <f>VLOOKUP($A18,'համապետական I մաս'!$A$6:$J$126,4,FALSE)</f>
        <v>Արմենակի</v>
      </c>
      <c r="F18" s="22">
        <f>VLOOKUP($A18,'համապետական I մաս'!$A$6:$J$126,5,FALSE)</f>
        <v>21283</v>
      </c>
      <c r="G18" s="22" t="str">
        <f>VLOOKUP($A18,'համապետական I մաս'!$A$6:$J$126,6,FALSE)</f>
        <v>իգ.</v>
      </c>
      <c r="H18" s="22" t="str">
        <f>VLOOKUP($A18,'համապետական I մաս'!$A$6:$J$126,7,FALSE)</f>
        <v>ԼՀԿ</v>
      </c>
      <c r="I18" s="22" t="str">
        <f>VLOOKUP($A18,'համապետական I մաս'!$A$6:$J$126,8,FALSE)</f>
        <v>AN0655475</v>
      </c>
      <c r="J18" s="22" t="str">
        <f>VLOOKUP($A18,'համապետական I մաս'!$A$6:$J$126,9,FALSE)</f>
        <v>ք.Երևան, Դավթաշեն 1 թաղ, 20շ 37բն</v>
      </c>
      <c r="K18" s="22" t="str">
        <f>VLOOKUP($A18,'համապետական I մաս'!$A$6:$J$126,10,FALSE)</f>
        <v>Չի աշխատում</v>
      </c>
    </row>
    <row r="19" spans="1:11" ht="40.5" x14ac:dyDescent="0.2">
      <c r="A19" s="24">
        <v>75</v>
      </c>
      <c r="B19" s="7"/>
      <c r="C19" s="22" t="str">
        <f>VLOOKUP($A19,'համապետական I մաս'!$A$6:$J$126,2,FALSE)</f>
        <v>Շահվերդյան</v>
      </c>
      <c r="D19" s="22" t="str">
        <f>VLOOKUP($A19,'համապետական I մաս'!$A$6:$J$126,3,FALSE)</f>
        <v>Գևորգ</v>
      </c>
      <c r="E19" s="22" t="str">
        <f>VLOOKUP($A19,'համապետական I մաս'!$A$6:$J$126,4,FALSE)</f>
        <v>Գալուստի</v>
      </c>
      <c r="F19" s="22" t="str">
        <f>VLOOKUP($A19,'համապետական I մաս'!$A$6:$J$126,5,FALSE)</f>
        <v>15/07/1951</v>
      </c>
      <c r="G19" s="22" t="str">
        <f>VLOOKUP($A19,'համապետական I մաս'!$A$6:$J$126,6,FALSE)</f>
        <v>ար.</v>
      </c>
      <c r="H19" s="22" t="str">
        <f>VLOOKUP($A19,'համապետական I մաս'!$A$6:$J$126,7,FALSE)</f>
        <v>Անկուսակցական</v>
      </c>
      <c r="I19" s="22" t="str">
        <f>VLOOKUP($A19,'համապետական I մաս'!$A$6:$J$126,8,FALSE)</f>
        <v>000873471</v>
      </c>
      <c r="J19" s="22" t="str">
        <f>VLOOKUP($A19,'համապետական I մաս'!$A$6:$J$126,9,FALSE)</f>
        <v>ք. Վանաձոր, Մոսկովյան 52/2, բն. 33</v>
      </c>
      <c r="K19" s="22" t="str">
        <f>VLOOKUP($A19,'համապետական I մաս'!$A$6:$J$126,10,FALSE)</f>
        <v>Վանաձորի պետական համալսարան, դոցենտ, Ֆ/Դ և ԱԻՀ ամբիոն</v>
      </c>
    </row>
    <row r="20" spans="1:11" ht="40.5" x14ac:dyDescent="0.2">
      <c r="A20" s="24">
        <v>98</v>
      </c>
      <c r="B20" s="7"/>
      <c r="C20" s="22" t="str">
        <f>VLOOKUP($A20,'համապետական I մաս'!$A$6:$J$126,2,FALSE)</f>
        <v>Քեշիշյան</v>
      </c>
      <c r="D20" s="22" t="str">
        <f>VLOOKUP($A20,'համապետական I մաս'!$A$6:$J$126,3,FALSE)</f>
        <v xml:space="preserve">Վարդգես </v>
      </c>
      <c r="E20" s="22" t="str">
        <f>VLOOKUP($A20,'համապետական I մաս'!$A$6:$J$126,4,FALSE)</f>
        <v>Սանասարի</v>
      </c>
      <c r="F20" s="22">
        <f>VLOOKUP($A20,'համապետական I մաս'!$A$6:$J$126,5,FALSE)</f>
        <v>19916</v>
      </c>
      <c r="G20" s="22" t="str">
        <f>VLOOKUP($A20,'համապետական I մաս'!$A$6:$J$126,6,FALSE)</f>
        <v>ար.</v>
      </c>
      <c r="H20" s="22" t="str">
        <f>VLOOKUP($A20,'համապետական I մաս'!$A$6:$J$126,7,FALSE)</f>
        <v>ԼՀԿ</v>
      </c>
      <c r="I20" s="22" t="str">
        <f>VLOOKUP($A20,'համապետական I մաս'!$A$6:$J$126,8,FALSE)</f>
        <v>007617079</v>
      </c>
      <c r="J20" s="22" t="str">
        <f>VLOOKUP($A20,'համապետական I մաս'!$A$6:$J$126,9,FALSE)</f>
        <v>ք. Վանաձոր, Զորյան 79, բն 49</v>
      </c>
      <c r="K20" s="22" t="str">
        <f>VLOOKUP($A20,'համապետական I մաս'!$A$6:$J$126,10,FALSE)</f>
        <v>Վանաձորի թիվ 21 դպրոց, ուսուցիչ, Երևանի Թատրոնի և Կինոյի ինստիտիուտ, դասխոս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3" t="s">
        <v>22</v>
      </c>
      <c r="C1" s="43"/>
      <c r="D1" s="43"/>
      <c r="E1" s="43"/>
      <c r="F1" s="43"/>
      <c r="G1" s="43"/>
      <c r="H1" s="43"/>
      <c r="I1" s="43"/>
      <c r="J1" s="43"/>
    </row>
    <row r="2" spans="1:11" ht="21.75" customHeight="1" x14ac:dyDescent="0.2">
      <c r="B2" s="40" t="s">
        <v>31</v>
      </c>
      <c r="C2" s="40"/>
      <c r="D2" s="40"/>
      <c r="E2" s="40"/>
      <c r="F2" s="40"/>
      <c r="G2" s="40"/>
      <c r="H2" s="40"/>
      <c r="I2" s="40"/>
      <c r="J2" s="40"/>
    </row>
    <row r="3" spans="1:11" ht="24" customHeight="1" x14ac:dyDescent="0.2">
      <c r="B3" s="48" t="str">
        <f>'համապետական I մաս'!A3:A3</f>
        <v>ԵԼՔ դաշինքի</v>
      </c>
      <c r="C3" s="48"/>
      <c r="D3" s="48"/>
      <c r="E3" s="48"/>
      <c r="F3" s="48"/>
      <c r="G3" s="48"/>
      <c r="H3" s="48"/>
      <c r="I3" s="48"/>
      <c r="J3" s="48"/>
    </row>
    <row r="4" spans="1:11" ht="21.75" customHeight="1" x14ac:dyDescent="0.2">
      <c r="B4" s="42" t="s">
        <v>724</v>
      </c>
      <c r="C4" s="42"/>
      <c r="D4" s="42"/>
      <c r="E4" s="42"/>
      <c r="F4" s="42"/>
      <c r="G4" s="42"/>
      <c r="H4" s="42"/>
      <c r="I4" s="42"/>
      <c r="J4" s="42"/>
    </row>
    <row r="5" spans="1:11" ht="38.25" x14ac:dyDescent="0.2">
      <c r="A5" s="14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4">
        <v>85</v>
      </c>
      <c r="B6" s="7"/>
      <c r="C6" s="22" t="str">
        <f>VLOOKUP($A6,'համապետական I մաս'!$A$6:$J$126,2,FALSE)</f>
        <v xml:space="preserve">Այվազյան </v>
      </c>
      <c r="D6" s="22" t="str">
        <f>VLOOKUP($A6,'համապետական I մաս'!$A$6:$J$126,3,FALSE)</f>
        <v>Արուսյակ</v>
      </c>
      <c r="E6" s="22" t="str">
        <f>VLOOKUP($A6,'համապետական I մաս'!$A$6:$J$126,4,FALSE)</f>
        <v>Գարեգինի</v>
      </c>
      <c r="F6" s="22" t="str">
        <f>VLOOKUP($A6,'համապետական I մաս'!$A$6:$J$126,5,FALSE)</f>
        <v>30/09/1958</v>
      </c>
      <c r="G6" s="22" t="str">
        <f>VLOOKUP($A6,'համապետական I մաս'!$A$6:$J$126,6,FALSE)</f>
        <v>իգ.</v>
      </c>
      <c r="H6" s="22" t="str">
        <f>VLOOKUP($A6,'համապետական I մաս'!$A$6:$J$126,7,FALSE)</f>
        <v>Անկուսակցական</v>
      </c>
      <c r="I6" s="22" t="str">
        <f>VLOOKUP($A6,'համապետական I մաս'!$A$6:$J$126,8,FALSE)</f>
        <v>000152199</v>
      </c>
      <c r="J6" s="22" t="str">
        <f>VLOOKUP($A6,'համապետական I մաս'!$A$6:$J$126,9,FALSE)</f>
        <v>Կոտայքի մարզ, գ. Գառնի, Ալեքյան 22</v>
      </c>
      <c r="K6" s="22" t="str">
        <f>VLOOKUP($A6,'համապետական I մաս'!$A$6:$J$126,10,FALSE)</f>
        <v>՚Գառնի՚ ՍՊԸ տնօրեն</v>
      </c>
    </row>
    <row r="7" spans="1:11" ht="40.5" x14ac:dyDescent="0.2">
      <c r="A7" s="24">
        <v>105</v>
      </c>
      <c r="B7" s="7"/>
      <c r="C7" s="22" t="str">
        <f>VLOOKUP($A7,'համապետական I մաս'!$A$6:$J$126,2,FALSE)</f>
        <v>Աբգարյան</v>
      </c>
      <c r="D7" s="22" t="str">
        <f>VLOOKUP($A7,'համապետական I մաս'!$A$6:$J$126,3,FALSE)</f>
        <v>Գեւորգ</v>
      </c>
      <c r="E7" s="22" t="str">
        <f>VLOOKUP($A7,'համապետական I մաս'!$A$6:$J$126,4,FALSE)</f>
        <v>Գուրգենի</v>
      </c>
      <c r="F7" s="22" t="str">
        <f>VLOOKUP($A7,'համապետական I մաս'!$A$6:$J$126,5,FALSE)</f>
        <v>04.04.1985թ.</v>
      </c>
      <c r="G7" s="22" t="str">
        <f>VLOOKUP($A7,'համապետական I մաս'!$A$6:$J$126,6,FALSE)</f>
        <v>ար.</v>
      </c>
      <c r="H7" s="22" t="str">
        <f>VLOOKUP($A7,'համապետական I մաս'!$A$6:$J$126,7,FALSE)</f>
        <v>ՔՊԿ</v>
      </c>
      <c r="I7" s="22" t="str">
        <f>VLOOKUP($A7,'համապետական I մաս'!$A$6:$J$126,8,FALSE)</f>
        <v>AF0496564</v>
      </c>
      <c r="J7" s="22" t="str">
        <f>VLOOKUP($A7,'համապետական I մաս'!$A$6:$J$126,9,FALSE)</f>
        <v>ՀՀ Կոտայքի մարզ, գ. Քասախ, Գարեգին Նժդեհի 1, բն. 45</v>
      </c>
      <c r="K7" s="22" t="str">
        <f>VLOOKUP($A7,'համապետական I մաս'!$A$6:$J$126,10,FALSE)</f>
        <v>Մերգելյան ինստիտուտ, ինժեներ-ծրագրավորող</v>
      </c>
    </row>
    <row r="8" spans="1:11" ht="40.5" x14ac:dyDescent="0.2">
      <c r="A8" s="24">
        <v>5</v>
      </c>
      <c r="B8" s="7"/>
      <c r="C8" s="22" t="str">
        <f>VLOOKUP($A8,'համապետական I մաս'!$A$6:$J$126,2,FALSE)</f>
        <v>Միքայելյան</v>
      </c>
      <c r="D8" s="22" t="str">
        <f>VLOOKUP($A8,'համապետական I մաս'!$A$6:$J$126,3,FALSE)</f>
        <v>Սասուն</v>
      </c>
      <c r="E8" s="22" t="str">
        <f>VLOOKUP($A8,'համապետական I մաս'!$A$6:$J$126,4,FALSE)</f>
        <v>Մեխակի</v>
      </c>
      <c r="F8" s="22" t="str">
        <f>VLOOKUP($A8,'համապետական I մաս'!$A$6:$J$126,5,FALSE)</f>
        <v>07.11.1957թ.</v>
      </c>
      <c r="G8" s="22" t="str">
        <f>VLOOKUP($A8,'համապետական I մաս'!$A$6:$J$126,6,FALSE)</f>
        <v>ար.</v>
      </c>
      <c r="H8" s="22" t="str">
        <f>VLOOKUP($A8,'համապետական I մաս'!$A$6:$J$126,7,FALSE)</f>
        <v>ՔՊԿ</v>
      </c>
      <c r="I8" s="22" t="str">
        <f>VLOOKUP($A8,'համապետական I մաս'!$A$6:$J$126,8,FALSE)</f>
        <v>007543093</v>
      </c>
      <c r="J8" s="22" t="str">
        <f>VLOOKUP($A8,'համապետական I մաս'!$A$6:$J$126,9,FALSE)</f>
        <v>ՀՀ Կոտայքի մարզ, ք. Հրազդան, Վանատուր թաղ. Տուն 76</v>
      </c>
      <c r="K8" s="22" t="str">
        <f>VLOOKUP($A8,'համապետական I մաս'!$A$6:$J$126,10,FALSE)</f>
        <v>Քաղաքացիական պայմանագիր կուսակցության Վարչության նախագահ</v>
      </c>
    </row>
    <row r="9" spans="1:11" ht="54" x14ac:dyDescent="0.2">
      <c r="A9" s="24">
        <v>27</v>
      </c>
      <c r="B9" s="7"/>
      <c r="C9" s="22" t="str">
        <f>VLOOKUP($A9,'համապետական I մաս'!$A$6:$J$126,2,FALSE)</f>
        <v>Պետրոսյան</v>
      </c>
      <c r="D9" s="22" t="str">
        <f>VLOOKUP($A9,'համապետական I մաս'!$A$6:$J$126,3,FALSE)</f>
        <v>Ռոմանոս</v>
      </c>
      <c r="E9" s="22" t="str">
        <f>VLOOKUP($A9,'համապետական I մաս'!$A$6:$J$126,4,FALSE)</f>
        <v>Վանիչկայի</v>
      </c>
      <c r="F9" s="22" t="str">
        <f>VLOOKUP($A9,'համապետական I մաս'!$A$6:$J$126,5,FALSE)</f>
        <v>26.08.1979թ.</v>
      </c>
      <c r="G9" s="22" t="str">
        <f>VLOOKUP($A9,'համապետական I մաս'!$A$6:$J$126,6,FALSE)</f>
        <v>ար.</v>
      </c>
      <c r="H9" s="22" t="str">
        <f>VLOOKUP($A9,'համապետական I մաս'!$A$6:$J$126,7,FALSE)</f>
        <v>ՔՊԿ</v>
      </c>
      <c r="I9" s="22" t="str">
        <f>VLOOKUP($A9,'համապետական I մաս'!$A$6:$J$126,8,FALSE)</f>
        <v>003940061</v>
      </c>
      <c r="J9" s="22" t="str">
        <f>VLOOKUP($A9,'համապետական I մաս'!$A$6:$J$126,9,FALSE)</f>
        <v>ՀՀ կոտայքի մարզ, ք. Աբովյան, 3-րդ միկրոշրջան, 5-րդ շենք, բն. 57</v>
      </c>
      <c r="K9" s="22" t="str">
        <f>VLOOKUP($A9,'համապետական I մաս'!$A$6:$J$126,10,FALSE)</f>
        <v>AFINNA ONE S.R.L,.վաճառքի ավագ մենեջեր</v>
      </c>
    </row>
    <row r="10" spans="1:11" ht="27" x14ac:dyDescent="0.2">
      <c r="A10" s="24">
        <v>10</v>
      </c>
      <c r="B10" s="7"/>
      <c r="C10" s="22" t="str">
        <f>VLOOKUP($A10,'համապետական I մաս'!$A$6:$J$126,2,FALSE)</f>
        <v xml:space="preserve">Սիմոնյան </v>
      </c>
      <c r="D10" s="22" t="str">
        <f>VLOOKUP($A10,'համապետական I մաս'!$A$6:$J$126,3,FALSE)</f>
        <v>Խաչատուր</v>
      </c>
      <c r="E10" s="22" t="str">
        <f>VLOOKUP($A10,'համապետական I մաս'!$A$6:$J$126,4,FALSE)</f>
        <v>Մամբրեյի</v>
      </c>
      <c r="F10" s="22">
        <f>VLOOKUP($A10,'համապետական I մաս'!$A$6:$J$126,5,FALSE)</f>
        <v>19793</v>
      </c>
      <c r="G10" s="22" t="str">
        <f>VLOOKUP($A10,'համապետական I մաս'!$A$6:$J$126,6,FALSE)</f>
        <v>ար.</v>
      </c>
      <c r="H10" s="22" t="str">
        <f>VLOOKUP($A10,'համապետական I մաս'!$A$6:$J$126,7,FALSE)</f>
        <v>«Հանրապետություն» կուսակցություն</v>
      </c>
      <c r="I10" s="22" t="str">
        <f>VLOOKUP($A10,'համապետական I մաս'!$A$6:$J$126,8,FALSE)</f>
        <v>AM0653424</v>
      </c>
      <c r="J10" s="22" t="str">
        <f>VLOOKUP($A10,'համապետական I մաս'!$A$6:$J$126,9,FALSE)</f>
        <v>Կոտայքի մարզ, Զովունի, 4-րդ փ. 117-րդ շ.. թ.1 բն.</v>
      </c>
      <c r="K10" s="22" t="str">
        <f>VLOOKUP($A10,'համապետական I մաս'!$A$6:$J$126,10,FALSE)</f>
        <v>չի աշխատում</v>
      </c>
    </row>
    <row r="11" spans="1:11" ht="40.5" x14ac:dyDescent="0.2">
      <c r="A11" s="24">
        <v>15</v>
      </c>
      <c r="B11" s="7"/>
      <c r="C11" s="22" t="str">
        <f>VLOOKUP($A11,'համապետական I մաս'!$A$6:$J$126,2,FALSE)</f>
        <v xml:space="preserve">Եղիազարյան </v>
      </c>
      <c r="D11" s="22" t="str">
        <f>VLOOKUP($A11,'համապետական I մաս'!$A$6:$J$126,3,FALSE)</f>
        <v>Նորիկ</v>
      </c>
      <c r="E11" s="22" t="str">
        <f>VLOOKUP($A11,'համապետական I մաս'!$A$6:$J$126,4,FALSE)</f>
        <v>Արմենակի</v>
      </c>
      <c r="F11" s="22" t="str">
        <f>VLOOKUP($A11,'համապետական I մաս'!$A$6:$J$126,5,FALSE)</f>
        <v>2.12.1948</v>
      </c>
      <c r="G11" s="22" t="str">
        <f>VLOOKUP($A11,'համապետական I մաս'!$A$6:$J$126,6,FALSE)</f>
        <v>ար.</v>
      </c>
      <c r="H11" s="22" t="str">
        <f>VLOOKUP($A11,'համապետական I մաս'!$A$6:$J$126,7,FALSE)</f>
        <v>«Հանրապետություն» կուսակցություն</v>
      </c>
      <c r="I11" s="22" t="str">
        <f>VLOOKUP($A11,'համապետական I մաս'!$A$6:$J$126,8,FALSE)</f>
        <v>AM0563915</v>
      </c>
      <c r="J11" s="22" t="str">
        <f>VLOOKUP($A11,'համապետական I մաս'!$A$6:$J$126,9,FALSE)</f>
        <v>ք. Երևան, Վ. Համբար -ձումյան փող, 8 – րդ շ.բն. թիվ 7</v>
      </c>
      <c r="K11" s="22" t="str">
        <f>VLOOKUP($A11,'համապետական I մաս'!$A$6:$J$126,10,FALSE)</f>
        <v>կենսաթոշակառու</v>
      </c>
    </row>
    <row r="12" spans="1:11" ht="27" x14ac:dyDescent="0.2">
      <c r="A12" s="24">
        <v>47</v>
      </c>
      <c r="B12" s="7"/>
      <c r="C12" s="22" t="str">
        <f>VLOOKUP($A12,'համապետական I մաս'!$A$6:$J$126,2,FALSE)</f>
        <v>Գեղամյան</v>
      </c>
      <c r="D12" s="22" t="str">
        <f>VLOOKUP($A12,'համապետական I մաս'!$A$6:$J$126,3,FALSE)</f>
        <v>Արտաշես</v>
      </c>
      <c r="E12" s="22" t="str">
        <f>VLOOKUP($A12,'համապետական I մաս'!$A$6:$J$126,4,FALSE)</f>
        <v>Արամի</v>
      </c>
      <c r="F12" s="22" t="str">
        <f>VLOOKUP($A12,'համապետական I մաս'!$A$6:$J$126,5,FALSE)</f>
        <v>4.1.1989</v>
      </c>
      <c r="G12" s="22" t="str">
        <f>VLOOKUP($A12,'համապետական I մաս'!$A$6:$J$126,6,FALSE)</f>
        <v>ար.</v>
      </c>
      <c r="H12" s="22" t="str">
        <f>VLOOKUP($A12,'համապետական I մաս'!$A$6:$J$126,7,FALSE)</f>
        <v>«Հանրապետություն» կուսակցություն</v>
      </c>
      <c r="I12" s="22" t="str">
        <f>VLOOKUP($A12,'համապետական I մաս'!$A$6:$J$126,8,FALSE)</f>
        <v>AG0505755</v>
      </c>
      <c r="J12" s="22" t="str">
        <f>VLOOKUP($A12,'համապետական I մաս'!$A$6:$J$126,9,FALSE)</f>
        <v>Կոտայքի մարզ,Գյուղ Արամուս, 3-րդ փ., 4 - տուն</v>
      </c>
      <c r="K12" s="22" t="str">
        <f>VLOOKUP($A12,'համապետական I մաս'!$A$6:$J$126,10,FALSE)</f>
        <v>չի աշխատում</v>
      </c>
    </row>
    <row r="13" spans="1:11" ht="27" x14ac:dyDescent="0.2">
      <c r="A13" s="24">
        <v>61</v>
      </c>
      <c r="B13" s="7"/>
      <c r="C13" s="22" t="str">
        <f>VLOOKUP($A13,'համապետական I մաս'!$A$6:$J$126,2,FALSE)</f>
        <v xml:space="preserve">Միրզոյան </v>
      </c>
      <c r="D13" s="22" t="str">
        <f>VLOOKUP($A13,'համապետական I մաս'!$A$6:$J$126,3,FALSE)</f>
        <v>Մուշեղ</v>
      </c>
      <c r="E13" s="22" t="str">
        <f>VLOOKUP($A13,'համապետական I մաս'!$A$6:$J$126,4,FALSE)</f>
        <v>Մայիսի</v>
      </c>
      <c r="F13" s="22">
        <f>VLOOKUP($A13,'համապետական I մաս'!$A$6:$J$126,5,FALSE)</f>
        <v>26188</v>
      </c>
      <c r="G13" s="22" t="str">
        <f>VLOOKUP($A13,'համապետական I մաս'!$A$6:$J$126,6,FALSE)</f>
        <v>ար.</v>
      </c>
      <c r="H13" s="22" t="str">
        <f>VLOOKUP($A13,'համապետական I մաս'!$A$6:$J$126,7,FALSE)</f>
        <v>«Հանրապետություն» կուսակցություն</v>
      </c>
      <c r="I13" s="22" t="str">
        <f>VLOOKUP($A13,'համապետական I մաս'!$A$6:$J$126,8,FALSE)</f>
        <v>AM0600801</v>
      </c>
      <c r="J13" s="22" t="str">
        <f>VLOOKUP($A13,'համապետական I մաս'!$A$6:$J$126,9,FALSE)</f>
        <v>Կոտայքի մարզ,գյ. Ալա փարս, Վ.Մամիկոնյան - 31</v>
      </c>
      <c r="K13" s="22" t="str">
        <f>VLOOKUP($A13,'համապետական I մաս'!$A$6:$J$126,10,FALSE)</f>
        <v>չի աշխատում</v>
      </c>
    </row>
    <row r="14" spans="1:11" ht="27" x14ac:dyDescent="0.2">
      <c r="A14" s="24">
        <v>103</v>
      </c>
      <c r="B14" s="7"/>
      <c r="C14" s="22" t="str">
        <f>VLOOKUP($A14,'համապետական I մաս'!$A$6:$J$126,2,FALSE)</f>
        <v>Մամիկոնյան</v>
      </c>
      <c r="D14" s="22" t="str">
        <f>VLOOKUP($A14,'համապետական I մաս'!$A$6:$J$126,3,FALSE)</f>
        <v>Գոհար</v>
      </c>
      <c r="E14" s="22" t="str">
        <f>VLOOKUP($A14,'համապետական I մաս'!$A$6:$J$126,4,FALSE)</f>
        <v>Սամվելի</v>
      </c>
      <c r="F14" s="22" t="str">
        <f>VLOOKUP($A14,'համապետական I մաս'!$A$6:$J$126,5,FALSE)</f>
        <v>16.08.1985թ.</v>
      </c>
      <c r="G14" s="22" t="str">
        <f>VLOOKUP($A14,'համապետական I մաս'!$A$6:$J$126,6,FALSE)</f>
        <v>իգ.</v>
      </c>
      <c r="H14" s="22" t="str">
        <f>VLOOKUP($A14,'համապետական I մաս'!$A$6:$J$126,7,FALSE)</f>
        <v>ՔՊԿ</v>
      </c>
      <c r="I14" s="22" t="str">
        <f>VLOOKUP($A14,'համապետական I մաս'!$A$6:$J$126,8,FALSE)</f>
        <v>AM0825369</v>
      </c>
      <c r="J14" s="22" t="str">
        <f>VLOOKUP($A14,'համապետական I մաս'!$A$6:$J$126,9,FALSE)</f>
        <v>ՀՀ Կոնտայքի մարզ, ք.Աբովյան, 3-րդ մ/շ, 14/82</v>
      </c>
      <c r="K14" s="22" t="str">
        <f>VLOOKUP($A14,'համապետական I մաս'!$A$6:$J$126,10,FALSE)</f>
        <v>Չի աշխատում</v>
      </c>
    </row>
    <row r="15" spans="1:11" ht="40.5" x14ac:dyDescent="0.2">
      <c r="A15" s="24">
        <v>110</v>
      </c>
      <c r="B15" s="7"/>
      <c r="C15" s="22" t="str">
        <f>VLOOKUP($A15,'համապետական I մաս'!$A$6:$J$126,2,FALSE)</f>
        <v>Մարտիրոսյան</v>
      </c>
      <c r="D15" s="22" t="str">
        <f>VLOOKUP($A15,'համապետական I մաս'!$A$6:$J$126,3,FALSE)</f>
        <v>Լիլիկ</v>
      </c>
      <c r="E15" s="22" t="str">
        <f>VLOOKUP($A15,'համապետական I մաս'!$A$6:$J$126,4,FALSE)</f>
        <v>Արտաշեսի</v>
      </c>
      <c r="F15" s="22" t="str">
        <f>VLOOKUP($A15,'համապետական I մաս'!$A$6:$J$126,5,FALSE)</f>
        <v>26.11.1965թ.</v>
      </c>
      <c r="G15" s="22" t="str">
        <f>VLOOKUP($A15,'համապետական I մաս'!$A$6:$J$126,6,FALSE)</f>
        <v>իգ.</v>
      </c>
      <c r="H15" s="22" t="str">
        <f>VLOOKUP($A15,'համապետական I մաս'!$A$6:$J$126,7,FALSE)</f>
        <v>ՔՊԿ</v>
      </c>
      <c r="I15" s="22" t="str">
        <f>VLOOKUP($A15,'համապետական I մաս'!$A$6:$J$126,8,FALSE)</f>
        <v>AK0659892</v>
      </c>
      <c r="J15" s="22" t="str">
        <f>VLOOKUP($A15,'համապետական I մաս'!$A$6:$J$126,9,FALSE)</f>
        <v>ՀՀ Կոտայքի մարզ, ք. Հրազդան, Վանատուր փողոց, շենք 2, բն. 19</v>
      </c>
      <c r="K15" s="22" t="str">
        <f>VLOOKUP($A15,'համապետական I մաս'!$A$6:$J$126,10,FALSE)</f>
        <v>Չի աշխատում</v>
      </c>
    </row>
    <row r="16" spans="1:11" ht="40.5" x14ac:dyDescent="0.2">
      <c r="A16" s="24">
        <v>93</v>
      </c>
      <c r="B16" s="7"/>
      <c r="C16" s="22" t="str">
        <f>VLOOKUP($A16,'համապետական I մաս'!$A$6:$J$126,2,FALSE)</f>
        <v>Մկրտչյան</v>
      </c>
      <c r="D16" s="22" t="str">
        <f>VLOOKUP($A16,'համապետական I մաս'!$A$6:$J$126,3,FALSE)</f>
        <v>Հայկ</v>
      </c>
      <c r="E16" s="22" t="str">
        <f>VLOOKUP($A16,'համապետական I մաս'!$A$6:$J$126,4,FALSE)</f>
        <v>Համլետի</v>
      </c>
      <c r="F16" s="22" t="str">
        <f>VLOOKUP($A16,'համապետական I մաս'!$A$6:$J$126,5,FALSE)</f>
        <v>15.10.1976թ.</v>
      </c>
      <c r="G16" s="22" t="str">
        <f>VLOOKUP($A16,'համապետական I մաս'!$A$6:$J$126,6,FALSE)</f>
        <v>ար.</v>
      </c>
      <c r="H16" s="22" t="str">
        <f>VLOOKUP($A16,'համապետական I մաս'!$A$6:$J$126,7,FALSE)</f>
        <v>ՔՊԿ</v>
      </c>
      <c r="I16" s="22" t="str">
        <f>VLOOKUP($A16,'համապետական I մաս'!$A$6:$J$126,8,FALSE)</f>
        <v>003022530</v>
      </c>
      <c r="J16" s="22" t="str">
        <f>VLOOKUP($A16,'համապետական I մաս'!$A$6:$J$126,9,FALSE)</f>
        <v xml:space="preserve">ՀՀ Կոտայքի մարզ, գ. Առինջ, Ա. Մնացականյան 55 տուն </v>
      </c>
      <c r="K16" s="22" t="str">
        <f>VLOOKUP($A16,'համապետական I մաս'!$A$6:$J$126,10,FALSE)</f>
        <v>Չի աշխատում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3" t="s">
        <v>22</v>
      </c>
      <c r="C1" s="43"/>
      <c r="D1" s="43"/>
      <c r="E1" s="43"/>
      <c r="F1" s="43"/>
      <c r="G1" s="43"/>
      <c r="H1" s="43"/>
      <c r="I1" s="43"/>
      <c r="J1" s="43"/>
    </row>
    <row r="2" spans="1:11" ht="21.75" customHeight="1" x14ac:dyDescent="0.2">
      <c r="B2" s="40" t="s">
        <v>32</v>
      </c>
      <c r="C2" s="40"/>
      <c r="D2" s="40"/>
      <c r="E2" s="40"/>
      <c r="F2" s="40"/>
      <c r="G2" s="40"/>
      <c r="H2" s="40"/>
      <c r="I2" s="40"/>
      <c r="J2" s="40"/>
    </row>
    <row r="3" spans="1:11" ht="24" customHeight="1" x14ac:dyDescent="0.2">
      <c r="B3" s="48" t="str">
        <f>'համապետական I մաս'!A3:A3</f>
        <v>ԵԼՔ դաշինքի</v>
      </c>
      <c r="C3" s="48"/>
      <c r="D3" s="48"/>
      <c r="E3" s="48"/>
      <c r="F3" s="48"/>
      <c r="G3" s="48"/>
      <c r="H3" s="48"/>
      <c r="I3" s="48"/>
      <c r="J3" s="48"/>
    </row>
    <row r="4" spans="1:11" ht="21.75" customHeight="1" x14ac:dyDescent="0.2">
      <c r="B4" s="42" t="s">
        <v>724</v>
      </c>
      <c r="C4" s="42"/>
      <c r="D4" s="42"/>
      <c r="E4" s="42"/>
      <c r="F4" s="42"/>
      <c r="G4" s="42"/>
      <c r="H4" s="42"/>
      <c r="I4" s="42"/>
      <c r="J4" s="42"/>
    </row>
    <row r="5" spans="1:11" ht="38.25" x14ac:dyDescent="0.2">
      <c r="A5" s="14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4">
        <v>40</v>
      </c>
      <c r="B6" s="7"/>
      <c r="C6" s="22" t="str">
        <f>VLOOKUP($A6,'համապետական I մաս'!$A$6:$J$126,2,FALSE)</f>
        <v>Եղիազարյան</v>
      </c>
      <c r="D6" s="22" t="str">
        <f>VLOOKUP($A6,'համապետական I մաս'!$A$6:$J$126,3,FALSE)</f>
        <v>Լիլիթ</v>
      </c>
      <c r="E6" s="22" t="str">
        <f>VLOOKUP($A6,'համապետական I մաս'!$A$6:$J$126,4,FALSE)</f>
        <v>Արամայիսի</v>
      </c>
      <c r="F6" s="22">
        <f>VLOOKUP($A6,'համապետական I մաս'!$A$6:$J$126,5,FALSE)</f>
        <v>27708</v>
      </c>
      <c r="G6" s="22" t="str">
        <f>VLOOKUP($A6,'համապետական I մաս'!$A$6:$J$126,6,FALSE)</f>
        <v>իգ.</v>
      </c>
      <c r="H6" s="22" t="str">
        <f>VLOOKUP($A6,'համապետական I մաս'!$A$6:$J$126,7,FALSE)</f>
        <v>ԼՀԿ</v>
      </c>
      <c r="I6" s="22" t="str">
        <f>VLOOKUP($A6,'համապետական I մաս'!$A$6:$J$126,8,FALSE)</f>
        <v>AP0522332</v>
      </c>
      <c r="J6" s="22" t="str">
        <f>VLOOKUP($A6,'համապետական I մաս'!$A$6:$J$126,9,FALSE)</f>
        <v>Շիրակի մարզ, ք. Գյումրի, Ղանդիլյան փ.,51ա, բն 34</v>
      </c>
      <c r="K6" s="22" t="str">
        <f>VLOOKUP($A6,'համապետական I մաս'!$A$6:$J$126,10,FALSE)</f>
        <v>չի աշխատում</v>
      </c>
    </row>
    <row r="7" spans="1:11" ht="27" x14ac:dyDescent="0.2">
      <c r="A7" s="24">
        <v>76</v>
      </c>
      <c r="B7" s="7"/>
      <c r="C7" s="22" t="str">
        <f>VLOOKUP($A7,'համապետական I մաս'!$A$6:$J$126,2,FALSE)</f>
        <v>Սարգսյան</v>
      </c>
      <c r="D7" s="22" t="str">
        <f>VLOOKUP($A7,'համապետական I մաս'!$A$6:$J$126,3,FALSE)</f>
        <v>Անահիտ</v>
      </c>
      <c r="E7" s="22" t="str">
        <f>VLOOKUP($A7,'համապետական I մաս'!$A$6:$J$126,4,FALSE)</f>
        <v>Լեռնիկի</v>
      </c>
      <c r="F7" s="22" t="str">
        <f>VLOOKUP($A7,'համապետական I մաս'!$A$6:$J$126,5,FALSE)</f>
        <v>30/09/1956</v>
      </c>
      <c r="G7" s="22" t="str">
        <f>VLOOKUP($A7,'համապետական I մաս'!$A$6:$J$126,6,FALSE)</f>
        <v>իգ.</v>
      </c>
      <c r="H7" s="22" t="str">
        <f>VLOOKUP($A7,'համապետական I մաս'!$A$6:$J$126,7,FALSE)</f>
        <v>ԼՀԿ</v>
      </c>
      <c r="I7" s="22" t="str">
        <f>VLOOKUP($A7,'համապետական I մաս'!$A$6:$J$126,8,FALSE)</f>
        <v>AN0441126</v>
      </c>
      <c r="J7" s="22" t="str">
        <f>VLOOKUP($A7,'համապետական I մաս'!$A$6:$J$126,9,FALSE)</f>
        <v>ք. Գյումրի, Դեկաբրիստների 24</v>
      </c>
      <c r="K7" s="22" t="str">
        <f>VLOOKUP($A7,'համապետական I մաս'!$A$6:$J$126,10,FALSE)</f>
        <v>ԱՁ միջնորդատեղեկատվական ծառայություն</v>
      </c>
    </row>
    <row r="8" spans="1:11" ht="27" x14ac:dyDescent="0.2">
      <c r="A8" s="24">
        <v>62</v>
      </c>
      <c r="B8" s="7"/>
      <c r="C8" s="22" t="str">
        <f>VLOOKUP($A8,'համապետական I մաս'!$A$6:$J$126,2,FALSE)</f>
        <v>Հովսեփյան</v>
      </c>
      <c r="D8" s="22" t="str">
        <f>VLOOKUP($A8,'համապետական I մաս'!$A$6:$J$126,3,FALSE)</f>
        <v>Սոֆիա</v>
      </c>
      <c r="E8" s="22" t="str">
        <f>VLOOKUP($A8,'համապետական I մաս'!$A$6:$J$126,4,FALSE)</f>
        <v>Ազատի</v>
      </c>
      <c r="F8" s="22" t="str">
        <f>VLOOKUP($A8,'համապետական I մաս'!$A$6:$J$126,5,FALSE)</f>
        <v>20/04/1981</v>
      </c>
      <c r="G8" s="22" t="str">
        <f>VLOOKUP($A8,'համապետական I մաս'!$A$6:$J$126,6,FALSE)</f>
        <v>իգ.</v>
      </c>
      <c r="H8" s="22" t="str">
        <f>VLOOKUP($A8,'համապետական I մաս'!$A$6:$J$126,7,FALSE)</f>
        <v>Անկուսակցական</v>
      </c>
      <c r="I8" s="22" t="str">
        <f>VLOOKUP($A8,'համապետական I մաս'!$A$6:$J$126,8,FALSE)</f>
        <v>AH0478021</v>
      </c>
      <c r="J8" s="22" t="str">
        <f>VLOOKUP($A8,'համապետական I մաս'!$A$6:$J$126,9,FALSE)</f>
        <v>Շիրակի մարզ, գ. Մեծ Մանթաշ 4-րդ փ., տ. 11</v>
      </c>
      <c r="K8" s="22" t="str">
        <f>VLOOKUP($A8,'համապետական I մաս'!$A$6:$J$126,10,FALSE)</f>
        <v>Ջոն Կիրակոսյանի անվան համար 20 հիմնական դպրոց</v>
      </c>
    </row>
    <row r="9" spans="1:11" ht="40.5" x14ac:dyDescent="0.2">
      <c r="A9" s="24">
        <v>120</v>
      </c>
      <c r="B9" s="7"/>
      <c r="C9" s="22" t="str">
        <f>VLOOKUP($A9,'համապետական I մաս'!$A$6:$J$126,2,FALSE)</f>
        <v>Համբարձումյան</v>
      </c>
      <c r="D9" s="22" t="str">
        <f>VLOOKUP($A9,'համապետական I մաս'!$A$6:$J$126,3,FALSE)</f>
        <v>Արթուր</v>
      </c>
      <c r="E9" s="22" t="str">
        <f>VLOOKUP($A9,'համապետական I մաս'!$A$6:$J$126,4,FALSE)</f>
        <v>Համլետի</v>
      </c>
      <c r="F9" s="22" t="str">
        <f>VLOOKUP($A9,'համապետական I մաս'!$A$6:$J$126,5,FALSE)</f>
        <v>23.03.1981թ.</v>
      </c>
      <c r="G9" s="22" t="str">
        <f>VLOOKUP($A9,'համապետական I մաս'!$A$6:$J$126,6,FALSE)</f>
        <v>ար.</v>
      </c>
      <c r="H9" s="22" t="str">
        <f>VLOOKUP($A9,'համապետական I մաս'!$A$6:$J$126,7,FALSE)</f>
        <v>ՔՊԿ</v>
      </c>
      <c r="I9" s="22" t="str">
        <f>VLOOKUP($A9,'համապետական I մաս'!$A$6:$J$126,8,FALSE)</f>
        <v>AN0530838</v>
      </c>
      <c r="J9" s="22" t="str">
        <f>VLOOKUP($A9,'համապետական I մաս'!$A$6:$J$126,9,FALSE)</f>
        <v>ՀՀ Շիրակի մարզ, ք. Գյումի, Ֆուրմանով 113/3 տուն</v>
      </c>
      <c r="K9" s="22" t="str">
        <f>VLOOKUP($A9,'համապետական I մաս'!$A$6:$J$126,10,FALSE)</f>
        <v>Չի աշխատում</v>
      </c>
    </row>
    <row r="10" spans="1:11" ht="27" x14ac:dyDescent="0.2">
      <c r="A10" s="24">
        <v>34</v>
      </c>
      <c r="B10" s="7"/>
      <c r="C10" s="22" t="str">
        <f>VLOOKUP($A10,'համապետական I մաս'!$A$6:$J$126,2,FALSE)</f>
        <v>Սարուխանյան</v>
      </c>
      <c r="D10" s="22" t="str">
        <f>VLOOKUP($A10,'համապետական I մաս'!$A$6:$J$126,3,FALSE)</f>
        <v>Արթուր</v>
      </c>
      <c r="E10" s="22" t="str">
        <f>VLOOKUP($A10,'համապետական I մաս'!$A$6:$J$126,4,FALSE)</f>
        <v>Մերուժանի</v>
      </c>
      <c r="F10" s="22" t="str">
        <f>VLOOKUP($A10,'համապետական I մաս'!$A$6:$J$126,5,FALSE)</f>
        <v>18/07/1966</v>
      </c>
      <c r="G10" s="22" t="str">
        <f>VLOOKUP($A10,'համապետական I մաս'!$A$6:$J$126,6,FALSE)</f>
        <v>ար.</v>
      </c>
      <c r="H10" s="22" t="str">
        <f>VLOOKUP($A10,'համապետական I մաս'!$A$6:$J$126,7,FALSE)</f>
        <v>«Հանրապետություն» կուսակցություն</v>
      </c>
      <c r="I10" s="22" t="str">
        <f>VLOOKUP($A10,'համապետական I մաս'!$A$6:$J$126,8,FALSE)</f>
        <v>AK0442745</v>
      </c>
      <c r="J10" s="22" t="str">
        <f>VLOOKUP($A10,'համապետական I մաս'!$A$6:$J$126,9,FALSE)</f>
        <v>ք. Գյումրի, Տիմիրյազևի փող.,թիվ 27 տուն</v>
      </c>
      <c r="K10" s="22" t="str">
        <f>VLOOKUP($A10,'համապետական I մաս'!$A$6:$J$126,10,FALSE)</f>
        <v>չի աշխատում</v>
      </c>
    </row>
    <row r="11" spans="1:11" ht="27" x14ac:dyDescent="0.2">
      <c r="A11" s="24">
        <v>69</v>
      </c>
      <c r="B11" s="7"/>
      <c r="C11" s="22" t="str">
        <f>VLOOKUP($A11,'համապետական I մաս'!$A$6:$J$126,2,FALSE)</f>
        <v>Վիրաբյան</v>
      </c>
      <c r="D11" s="22" t="str">
        <f>VLOOKUP($A11,'համապետական I մաս'!$A$6:$J$126,3,FALSE)</f>
        <v>Մարատ</v>
      </c>
      <c r="E11" s="22" t="str">
        <f>VLOOKUP($A11,'համապետական I մաս'!$A$6:$J$126,4,FALSE)</f>
        <v>Խաչիկի</v>
      </c>
      <c r="F11" s="22" t="str">
        <f>VLOOKUP($A11,'համապետական I մաս'!$A$6:$J$126,5,FALSE)</f>
        <v>15/01/1959</v>
      </c>
      <c r="G11" s="22" t="str">
        <f>VLOOKUP($A11,'համապետական I մաս'!$A$6:$J$126,6,FALSE)</f>
        <v>ար.</v>
      </c>
      <c r="H11" s="22" t="str">
        <f>VLOOKUP($A11,'համապետական I մաս'!$A$6:$J$126,7,FALSE)</f>
        <v>«Հանրապետություն» կուսակցություն</v>
      </c>
      <c r="I11" s="22" t="str">
        <f>VLOOKUP($A11,'համապետական I մաս'!$A$6:$J$126,8,FALSE)</f>
        <v>AK0331866</v>
      </c>
      <c r="J11" s="22" t="str">
        <f>VLOOKUP($A11,'համապետական I մաս'!$A$6:$J$126,9,FALSE)</f>
        <v>ք.Գյումրի, Ղարիբջանյան փող., թիվ 13 տուն</v>
      </c>
      <c r="K11" s="22" t="str">
        <f>VLOOKUP($A11,'համապետական I մաս'!$A$6:$J$126,10,FALSE)</f>
        <v>չի աշխատում</v>
      </c>
    </row>
    <row r="12" spans="1:11" ht="40.5" x14ac:dyDescent="0.2">
      <c r="A12" s="24">
        <v>118</v>
      </c>
      <c r="B12" s="7"/>
      <c r="C12" s="22" t="str">
        <f>VLOOKUP($A12,'համապետական I մաս'!$A$6:$J$126,2,FALSE)</f>
        <v>Պալյան</v>
      </c>
      <c r="D12" s="22" t="str">
        <f>VLOOKUP($A12,'համապետական I մաս'!$A$6:$J$126,3,FALSE)</f>
        <v>Էմմա</v>
      </c>
      <c r="E12" s="22" t="str">
        <f>VLOOKUP($A12,'համապետական I մաս'!$A$6:$J$126,4,FALSE)</f>
        <v>Նորայրի</v>
      </c>
      <c r="F12" s="22" t="str">
        <f>VLOOKUP($A12,'համապետական I մաս'!$A$6:$J$126,5,FALSE)</f>
        <v>26.11.1990 թ.</v>
      </c>
      <c r="G12" s="22" t="str">
        <f>VLOOKUP($A12,'համապետական I մաս'!$A$6:$J$126,6,FALSE)</f>
        <v>իգ.</v>
      </c>
      <c r="H12" s="22" t="str">
        <f>VLOOKUP($A12,'համապետական I մաս'!$A$6:$J$126,7,FALSE)</f>
        <v>ՔՊԿ</v>
      </c>
      <c r="I12" s="22" t="str">
        <f>VLOOKUP($A12,'համապետական I մաս'!$A$6:$J$126,8,FALSE)</f>
        <v>AH0341143</v>
      </c>
      <c r="J12" s="22" t="str">
        <f>VLOOKUP($A12,'համապետական I մաս'!$A$6:$J$126,9,FALSE)</f>
        <v>ՀՀ Շիրակի մարզ, ք. Գյումի, Պ. Սեւակի 13 շենք, բն. 57</v>
      </c>
      <c r="K12" s="22" t="str">
        <f>VLOOKUP($A12,'համապետական I մաս'!$A$6:$J$126,10,FALSE)</f>
        <v xml:space="preserve">Արարատնյուզ.ամ լրատվական կայք, խմբագրի օգնական 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3" t="s">
        <v>22</v>
      </c>
      <c r="C1" s="43"/>
      <c r="D1" s="43"/>
      <c r="E1" s="43"/>
      <c r="F1" s="43"/>
      <c r="G1" s="43"/>
      <c r="H1" s="43"/>
      <c r="I1" s="43"/>
      <c r="J1" s="43"/>
    </row>
    <row r="2" spans="1:11" ht="21.75" customHeight="1" x14ac:dyDescent="0.2">
      <c r="B2" s="40" t="s">
        <v>33</v>
      </c>
      <c r="C2" s="40"/>
      <c r="D2" s="40"/>
      <c r="E2" s="40"/>
      <c r="F2" s="40"/>
      <c r="G2" s="40"/>
      <c r="H2" s="40"/>
      <c r="I2" s="40"/>
      <c r="J2" s="40"/>
    </row>
    <row r="3" spans="1:11" ht="24" customHeight="1" x14ac:dyDescent="0.2">
      <c r="B3" s="48" t="str">
        <f>'համապետական I մաս'!A3:A3</f>
        <v>ԵԼՔ դաշինքի</v>
      </c>
      <c r="C3" s="48"/>
      <c r="D3" s="48"/>
      <c r="E3" s="48"/>
      <c r="F3" s="48"/>
      <c r="G3" s="48"/>
      <c r="H3" s="48"/>
      <c r="I3" s="48"/>
      <c r="J3" s="48"/>
    </row>
    <row r="4" spans="1:11" ht="21.75" customHeight="1" x14ac:dyDescent="0.2">
      <c r="B4" s="42" t="s">
        <v>724</v>
      </c>
      <c r="C4" s="42"/>
      <c r="D4" s="42"/>
      <c r="E4" s="42"/>
      <c r="F4" s="42"/>
      <c r="G4" s="42"/>
      <c r="H4" s="42"/>
      <c r="I4" s="42"/>
      <c r="J4" s="42"/>
    </row>
    <row r="5" spans="1:11" ht="38.25" x14ac:dyDescent="0.2">
      <c r="A5" s="14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24">
        <v>39</v>
      </c>
      <c r="B6" s="7"/>
      <c r="C6" s="22" t="str">
        <f>VLOOKUP($A6,'համապետական I մաս'!$A$6:$J$126,2,FALSE)</f>
        <v>Գրիգորյան</v>
      </c>
      <c r="D6" s="22" t="str">
        <f>VLOOKUP($A6,'համապետական I մաս'!$A$6:$J$126,3,FALSE)</f>
        <v>Սրբուհի</v>
      </c>
      <c r="E6" s="22" t="str">
        <f>VLOOKUP($A6,'համապետական I մաս'!$A$6:$J$126,4,FALSE)</f>
        <v>Էդիկի</v>
      </c>
      <c r="F6" s="22" t="str">
        <f>VLOOKUP($A6,'համապետական I մաս'!$A$6:$J$126,5,FALSE)</f>
        <v>29/12/1974</v>
      </c>
      <c r="G6" s="22" t="str">
        <f>VLOOKUP($A6,'համապետական I մաս'!$A$6:$J$126,6,FALSE)</f>
        <v>իգ.</v>
      </c>
      <c r="H6" s="22" t="str">
        <f>VLOOKUP($A6,'համապետական I մաս'!$A$6:$J$126,7,FALSE)</f>
        <v>ԼՀԿ</v>
      </c>
      <c r="I6" s="22" t="str">
        <f>VLOOKUP($A6,'համապետական I մաս'!$A$6:$J$126,8,FALSE)</f>
        <v>AN0414992</v>
      </c>
      <c r="J6" s="22" t="str">
        <f>VLOOKUP($A6,'համապետական I մաս'!$A$6:$J$126,9,FALSE)</f>
        <v>Սյունիքի մարզ, ք. Սիսիան, Գայի 2/1, բն. 9</v>
      </c>
      <c r="K6" s="22" t="str">
        <f>VLOOKUP($A6,'համապետական I մաս'!$A$6:$J$126,10,FALSE)</f>
        <v>՚Սիսիանի կանանց ռեսուրս կենտրոն՚, հիմնադիր, գործադիր տնօրեն</v>
      </c>
    </row>
    <row r="7" spans="1:11" ht="40.5" x14ac:dyDescent="0.2">
      <c r="A7" s="24">
        <v>108</v>
      </c>
      <c r="B7" s="7"/>
      <c r="C7" s="22" t="str">
        <f>VLOOKUP($A7,'համապետական I մաս'!$A$6:$J$126,2,FALSE)</f>
        <v>Գեւորգյան</v>
      </c>
      <c r="D7" s="22" t="str">
        <f>VLOOKUP($A7,'համապետական I մաս'!$A$6:$J$126,3,FALSE)</f>
        <v>Տիգրան</v>
      </c>
      <c r="E7" s="22" t="str">
        <f>VLOOKUP($A7,'համապետական I մաս'!$A$6:$J$126,4,FALSE)</f>
        <v>Համլետի</v>
      </c>
      <c r="F7" s="22" t="str">
        <f>VLOOKUP($A7,'համապետական I մաս'!$A$6:$J$126,5,FALSE)</f>
        <v>10.08.1980թ.</v>
      </c>
      <c r="G7" s="22" t="str">
        <f>VLOOKUP($A7,'համապետական I մաս'!$A$6:$J$126,6,FALSE)</f>
        <v>ար.</v>
      </c>
      <c r="H7" s="22" t="str">
        <f>VLOOKUP($A7,'համապետական I մաս'!$A$6:$J$126,7,FALSE)</f>
        <v>ՔՊԿ</v>
      </c>
      <c r="I7" s="22" t="str">
        <f>VLOOKUP($A7,'համապետական I մաս'!$A$6:$J$126,8,FALSE)</f>
        <v>AK0386074</v>
      </c>
      <c r="J7" s="22" t="str">
        <f>VLOOKUP($A7,'համապետական I մաս'!$A$6:$J$126,9,FALSE)</f>
        <v>ՀՀ Վայոց ձորի մարզ, ք.Վայք, Ջերմուկի խճուղի, 51/24</v>
      </c>
      <c r="K7" s="22" t="str">
        <f>VLOOKUP($A7,'համապետական I մաս'!$A$6:$J$126,10,FALSE)</f>
        <v>Չի աշխատում</v>
      </c>
    </row>
    <row r="8" spans="1:11" ht="13.5" x14ac:dyDescent="0.2">
      <c r="A8" s="24">
        <v>73</v>
      </c>
      <c r="B8" s="7"/>
      <c r="C8" s="22" t="str">
        <f>VLOOKUP($A8,'համապետական I մաս'!$A$6:$J$126,2,FALSE)</f>
        <v>Սարգսյան</v>
      </c>
      <c r="D8" s="22" t="str">
        <f>VLOOKUP($A8,'համապետական I մաս'!$A$6:$J$126,3,FALSE)</f>
        <v>Նորիկ</v>
      </c>
      <c r="E8" s="22" t="str">
        <f>VLOOKUP($A8,'համապետական I մաս'!$A$6:$J$126,4,FALSE)</f>
        <v>Արմենակի</v>
      </c>
      <c r="F8" s="22" t="str">
        <f>VLOOKUP($A8,'համապետական I մաս'!$A$6:$J$126,5,FALSE)</f>
        <v>12.04.1945թ.</v>
      </c>
      <c r="G8" s="22" t="str">
        <f>VLOOKUP($A8,'համապետական I մաս'!$A$6:$J$126,6,FALSE)</f>
        <v>ար.</v>
      </c>
      <c r="H8" s="22" t="str">
        <f>VLOOKUP($A8,'համապետական I մաս'!$A$6:$J$126,7,FALSE)</f>
        <v>ՔՊԿ</v>
      </c>
      <c r="I8" s="22" t="str">
        <f>VLOOKUP($A8,'համապետական I մաս'!$A$6:$J$126,8,FALSE)</f>
        <v>004046157</v>
      </c>
      <c r="J8" s="22" t="str">
        <f>VLOOKUP($A8,'համապետական I մաս'!$A$6:$J$126,9,FALSE)</f>
        <v>ք.Երեւան, Ֆիրդուսի 4</v>
      </c>
      <c r="K8" s="22" t="str">
        <f>VLOOKUP($A8,'համապետական I մաս'!$A$6:$J$126,10,FALSE)</f>
        <v>Չի աշխատում</v>
      </c>
    </row>
    <row r="9" spans="1:11" ht="40.5" x14ac:dyDescent="0.2">
      <c r="A9" s="24">
        <v>106</v>
      </c>
      <c r="B9" s="7"/>
      <c r="C9" s="22" t="str">
        <f>VLOOKUP($A9,'համապետական I մաս'!$A$6:$J$126,2,FALSE)</f>
        <v>Խալափյան</v>
      </c>
      <c r="D9" s="22" t="str">
        <f>VLOOKUP($A9,'համապետական I մաս'!$A$6:$J$126,3,FALSE)</f>
        <v>Արշավիր</v>
      </c>
      <c r="E9" s="22" t="str">
        <f>VLOOKUP($A9,'համապետական I մաս'!$A$6:$J$126,4,FALSE)</f>
        <v>Սերժիկի</v>
      </c>
      <c r="F9" s="22" t="str">
        <f>VLOOKUP($A9,'համապետական I մաս'!$A$6:$J$126,5,FALSE)</f>
        <v>28.12.1974թ.</v>
      </c>
      <c r="G9" s="22" t="str">
        <f>VLOOKUP($A9,'համապետական I մաս'!$A$6:$J$126,6,FALSE)</f>
        <v>ար.</v>
      </c>
      <c r="H9" s="22" t="str">
        <f>VLOOKUP($A9,'համապետական I մաս'!$A$6:$J$126,7,FALSE)</f>
        <v>ՔՊԿ</v>
      </c>
      <c r="I9" s="22" t="str">
        <f>VLOOKUP($A9,'համապետական I մաս'!$A$6:$J$126,8,FALSE)</f>
        <v>AM0314113</v>
      </c>
      <c r="J9" s="22" t="str">
        <f>VLOOKUP($A9,'համապետական I մաս'!$A$6:$J$126,9,FALSE)</f>
        <v>ՀՀ Սյունիքի մարզ,ք.Կապան, Սպանդարյան 1ա/17</v>
      </c>
      <c r="K9" s="22" t="str">
        <f>VLOOKUP($A9,'համապետական I մաս'!$A$6:$J$126,10,FALSE)</f>
        <v>ՀՀ Փաստաբանների պալատի անդամ</v>
      </c>
    </row>
    <row r="10" spans="1:11" ht="40.5" x14ac:dyDescent="0.2">
      <c r="A10" s="24">
        <v>24</v>
      </c>
      <c r="B10" s="7"/>
      <c r="C10" s="22" t="str">
        <f>VLOOKUP($A10,'համապետական I մաս'!$A$6:$J$126,2,FALSE)</f>
        <v>Արսենյան</v>
      </c>
      <c r="D10" s="22" t="str">
        <f>VLOOKUP($A10,'համապետական I մաս'!$A$6:$J$126,3,FALSE)</f>
        <v>Հովիկ</v>
      </c>
      <c r="E10" s="22" t="str">
        <f>VLOOKUP($A10,'համապետական I մաս'!$A$6:$J$126,4,FALSE)</f>
        <v>Հայկազի</v>
      </c>
      <c r="F10" s="22" t="str">
        <f>VLOOKUP($A10,'համապետական I մաս'!$A$6:$J$126,5,FALSE)</f>
        <v>24.09.1956</v>
      </c>
      <c r="G10" s="22" t="str">
        <f>VLOOKUP($A10,'համապետական I մաս'!$A$6:$J$126,6,FALSE)</f>
        <v>ար.</v>
      </c>
      <c r="H10" s="22" t="str">
        <f>VLOOKUP($A10,'համապետական I մաս'!$A$6:$J$126,7,FALSE)</f>
        <v>«Հանրապետություն» կուսակցություն</v>
      </c>
      <c r="I10" s="22" t="str">
        <f>VLOOKUP($A10,'համապետական I մաս'!$A$6:$J$126,8,FALSE)</f>
        <v>AM 0254988</v>
      </c>
      <c r="J10" s="22" t="str">
        <f>VLOOKUP($A10,'համապետական I մաս'!$A$6:$J$126,9,FALSE)</f>
        <v xml:space="preserve"> ք. Ալավերդի, Ս/Սարահարթ թ., 2 -րդ շենք, բն .15</v>
      </c>
      <c r="K10" s="22" t="str">
        <f>VLOOKUP($A10,'համապետական I մաս'!$A$6:$J$126,10,FALSE)</f>
        <v>ՀՀ փաստաբանների պալատ, փաստաբան</v>
      </c>
    </row>
    <row r="11" spans="1:11" ht="40.5" x14ac:dyDescent="0.2">
      <c r="A11" s="24">
        <v>59</v>
      </c>
      <c r="B11" s="7"/>
      <c r="C11" s="22" t="str">
        <f>VLOOKUP($A11,'համապետական I մաս'!$A$6:$J$126,2,FALSE)</f>
        <v>Ղազարյան</v>
      </c>
      <c r="D11" s="22" t="str">
        <f>VLOOKUP($A11,'համապետական I մաս'!$A$6:$J$126,3,FALSE)</f>
        <v>Մարինա</v>
      </c>
      <c r="E11" s="22" t="str">
        <f>VLOOKUP($A11,'համապետական I մաս'!$A$6:$J$126,4,FALSE)</f>
        <v>Կամոյի</v>
      </c>
      <c r="F11" s="22" t="str">
        <f>VLOOKUP($A11,'համապետական I մաս'!$A$6:$J$126,5,FALSE)</f>
        <v>01.03.1962թ.</v>
      </c>
      <c r="G11" s="22" t="str">
        <f>VLOOKUP($A11,'համապետական I մաս'!$A$6:$J$126,6,FALSE)</f>
        <v>իգ.</v>
      </c>
      <c r="H11" s="22" t="str">
        <f>VLOOKUP($A11,'համապետական I մաս'!$A$6:$J$126,7,FALSE)</f>
        <v>ՔՊԿ</v>
      </c>
      <c r="I11" s="22" t="str">
        <f>VLOOKUP($A11,'համապետական I մաս'!$A$6:$J$126,8,FALSE)</f>
        <v>AG0650267</v>
      </c>
      <c r="J11" s="22" t="str">
        <f>VLOOKUP($A11,'համապետական I մաս'!$A$6:$J$126,9,FALSE)</f>
        <v>ՀՀ Սյունիքի մարզ, ք. Կապան, Ա. Մանուկյան 1-իննրբանցք, 1-28</v>
      </c>
      <c r="K11" s="22" t="str">
        <f>VLOOKUP($A11,'համապետական I մաս'!$A$6:$J$126,10,FALSE)</f>
        <v>Կապանի թիվ 3 միջնակարգ դպրոց, մանկավարժ</v>
      </c>
    </row>
    <row r="12" spans="1:11" ht="27" x14ac:dyDescent="0.2">
      <c r="A12" s="24">
        <v>2</v>
      </c>
      <c r="B12" s="7"/>
      <c r="C12" s="22" t="str">
        <f>VLOOKUP($A12,'համապետական I մաս'!$A$6:$J$126,2,FALSE)</f>
        <v>Սարգսյան</v>
      </c>
      <c r="D12" s="22" t="str">
        <f>VLOOKUP($A12,'համապետական I մաս'!$A$6:$J$126,3,FALSE)</f>
        <v>Արամ</v>
      </c>
      <c r="E12" s="22" t="str">
        <f>VLOOKUP($A12,'համապետական I մաս'!$A$6:$J$126,4,FALSE)</f>
        <v>Զավենի</v>
      </c>
      <c r="F12" s="22" t="str">
        <f>VLOOKUP($A12,'համապետական I մաս'!$A$6:$J$126,5,FALSE)</f>
        <v>02/01/1961</v>
      </c>
      <c r="G12" s="22" t="str">
        <f>VLOOKUP($A12,'համապետական I մաս'!$A$6:$J$126,6,FALSE)</f>
        <v>ար.</v>
      </c>
      <c r="H12" s="22" t="str">
        <f>VLOOKUP($A12,'համապետական I մաս'!$A$6:$J$126,7,FALSE)</f>
        <v>«Հանրապետություն» կուսակցություն</v>
      </c>
      <c r="I12" s="22" t="str">
        <f>VLOOKUP($A12,'համապետական I մաս'!$A$6:$J$126,8,FALSE)</f>
        <v>AN0495127</v>
      </c>
      <c r="J12" s="22" t="str">
        <f>VLOOKUP($A12,'համապետական I մաս'!$A$6:$J$126,9,FALSE)</f>
        <v>Արարատի մ., գյ.Արարատ, Նար - Դոսի փող.7-րդ տ.,</v>
      </c>
      <c r="K12" s="22" t="str">
        <f>VLOOKUP($A12,'համապետական I մաս'!$A$6:$J$126,10,FALSE)</f>
        <v>Կուսակցության քաղաքական խորհրդի նախագահ</v>
      </c>
    </row>
    <row r="13" spans="1:11" ht="13.5" x14ac:dyDescent="0.2">
      <c r="A13" s="24">
        <v>26</v>
      </c>
      <c r="B13" s="7"/>
      <c r="C13" s="22" t="str">
        <f>VLOOKUP($A13,'համապետական I մաս'!$A$6:$J$126,2,FALSE)</f>
        <v>Հովհաննիսյան</v>
      </c>
      <c r="D13" s="22" t="str">
        <f>VLOOKUP($A13,'համապետական I մաս'!$A$6:$J$126,3,FALSE)</f>
        <v>Նարա</v>
      </c>
      <c r="E13" s="22" t="str">
        <f>VLOOKUP($A13,'համապետական I մաս'!$A$6:$J$126,4,FALSE)</f>
        <v>Անդրանիկի</v>
      </c>
      <c r="F13" s="22" t="str">
        <f>VLOOKUP($A13,'համապետական I մաս'!$A$6:$J$126,5,FALSE)</f>
        <v>17.05.1974</v>
      </c>
      <c r="G13" s="22" t="str">
        <f>VLOOKUP($A13,'համապետական I մաս'!$A$6:$J$126,6,FALSE)</f>
        <v>իգ.</v>
      </c>
      <c r="H13" s="22" t="str">
        <f>VLOOKUP($A13,'համապետական I մաս'!$A$6:$J$126,7,FALSE)</f>
        <v>ԼՀԿ</v>
      </c>
      <c r="I13" s="22" t="str">
        <f>VLOOKUP($A13,'համապետական I մաս'!$A$6:$J$126,8,FALSE)</f>
        <v>AN0687977</v>
      </c>
      <c r="J13" s="22" t="str">
        <f>VLOOKUP($A13,'համապետական I մաս'!$A$6:$J$126,9,FALSE)</f>
        <v>ք.Երևան, Քայի 2, բն. 10</v>
      </c>
      <c r="K13" s="22" t="str">
        <f>VLOOKUP($A13,'համապետական I մաս'!$A$6:$J$126,10,FALSE)</f>
        <v>չի աշխատում</v>
      </c>
    </row>
    <row r="14" spans="1:11" ht="40.5" x14ac:dyDescent="0.2">
      <c r="A14" s="24">
        <v>109</v>
      </c>
      <c r="B14" s="7"/>
      <c r="C14" s="22" t="str">
        <f>VLOOKUP($A14,'համապետական I մաս'!$A$6:$J$126,2,FALSE)</f>
        <v>Հակոբյան</v>
      </c>
      <c r="D14" s="22" t="str">
        <f>VLOOKUP($A14,'համապետական I մաս'!$A$6:$J$126,3,FALSE)</f>
        <v>Արման</v>
      </c>
      <c r="E14" s="22" t="str">
        <f>VLOOKUP($A14,'համապետական I մաս'!$A$6:$J$126,4,FALSE)</f>
        <v>Արմենի</v>
      </c>
      <c r="F14" s="22" t="str">
        <f>VLOOKUP($A14,'համապետական I մաս'!$A$6:$J$126,5,FALSE)</f>
        <v>03.08.1986թ.</v>
      </c>
      <c r="G14" s="22" t="str">
        <f>VLOOKUP($A14,'համապետական I մաս'!$A$6:$J$126,6,FALSE)</f>
        <v>ար.</v>
      </c>
      <c r="H14" s="22" t="str">
        <f>VLOOKUP($A14,'համապետական I մաս'!$A$6:$J$126,7,FALSE)</f>
        <v>ՔՊԿ</v>
      </c>
      <c r="I14" s="22" t="str">
        <f>VLOOKUP($A14,'համապետական I մաս'!$A$6:$J$126,8,FALSE)</f>
        <v>AF0609014</v>
      </c>
      <c r="J14" s="22" t="str">
        <f>VLOOKUP($A14,'համապետական I մաս'!$A$6:$J$126,9,FALSE)</f>
        <v>ՀՀ Սյունիքի մարզ, ք.Կապան, Սպանդարյան 4 նրբանցք, տուն 24</v>
      </c>
      <c r="K14" s="22" t="str">
        <f>VLOOKUP($A14,'համապետական I մաս'!$A$6:$J$126,10,FALSE)</f>
        <v>Արման Հակոբյան Ա/Ձ, ատամնաբույժ</v>
      </c>
    </row>
    <row r="15" spans="1:11" ht="27" x14ac:dyDescent="0.2">
      <c r="A15" s="24">
        <v>112</v>
      </c>
      <c r="B15" s="7"/>
      <c r="C15" s="22" t="str">
        <f>VLOOKUP($A15,'համապետական I մաս'!$A$6:$J$126,2,FALSE)</f>
        <v>Եդիգարյան</v>
      </c>
      <c r="D15" s="22" t="str">
        <f>VLOOKUP($A15,'համապետական I մաս'!$A$6:$J$126,3,FALSE)</f>
        <v>Քրիստինե</v>
      </c>
      <c r="E15" s="22" t="str">
        <f>VLOOKUP($A15,'համապետական I մաս'!$A$6:$J$126,4,FALSE)</f>
        <v>Ռազմիկի</v>
      </c>
      <c r="F15" s="22" t="str">
        <f>VLOOKUP($A15,'համապետական I մաս'!$A$6:$J$126,5,FALSE)</f>
        <v>05.11.1983 թ.</v>
      </c>
      <c r="G15" s="22" t="str">
        <f>VLOOKUP($A15,'համապետական I մաս'!$A$6:$J$126,6,FALSE)</f>
        <v>իգ.</v>
      </c>
      <c r="H15" s="22" t="str">
        <f>VLOOKUP($A15,'համապետական I մաս'!$A$6:$J$126,7,FALSE)</f>
        <v>ՔՊԿ</v>
      </c>
      <c r="I15" s="22" t="str">
        <f>VLOOKUP($A15,'համապետական I մաս'!$A$6:$J$126,8,FALSE)</f>
        <v>006663801</v>
      </c>
      <c r="J15" s="22" t="str">
        <f>VLOOKUP($A15,'համապետական I մաս'!$A$6:$J$126,9,FALSE)</f>
        <v>ք.Երեւան, Սեբաստիա 16, բն. 47</v>
      </c>
      <c r="K15" s="22" t="str">
        <f>VLOOKUP($A15,'համապետական I մաս'!$A$6:$J$126,10,FALSE)</f>
        <v>Չի աշխատում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3" t="s">
        <v>22</v>
      </c>
      <c r="C1" s="43"/>
      <c r="D1" s="43"/>
      <c r="E1" s="43"/>
      <c r="F1" s="43"/>
      <c r="G1" s="43"/>
      <c r="H1" s="43"/>
      <c r="I1" s="43"/>
      <c r="J1" s="43"/>
    </row>
    <row r="2" spans="1:11" ht="21.75" customHeight="1" x14ac:dyDescent="0.2">
      <c r="B2" s="40" t="s">
        <v>34</v>
      </c>
      <c r="C2" s="40"/>
      <c r="D2" s="40"/>
      <c r="E2" s="40"/>
      <c r="F2" s="40"/>
      <c r="G2" s="40"/>
      <c r="H2" s="40"/>
      <c r="I2" s="40"/>
      <c r="J2" s="40"/>
    </row>
    <row r="3" spans="1:11" ht="24" customHeight="1" x14ac:dyDescent="0.2">
      <c r="B3" s="48" t="str">
        <f>'համապետական I մաս'!A3:A3</f>
        <v>ԵԼՔ դաշինքի</v>
      </c>
      <c r="C3" s="48"/>
      <c r="D3" s="48"/>
      <c r="E3" s="48"/>
      <c r="F3" s="48"/>
      <c r="G3" s="48"/>
      <c r="H3" s="48"/>
      <c r="I3" s="48"/>
      <c r="J3" s="48"/>
    </row>
    <row r="4" spans="1:11" ht="21.75" customHeight="1" x14ac:dyDescent="0.2">
      <c r="B4" s="42" t="s">
        <v>724</v>
      </c>
      <c r="C4" s="42"/>
      <c r="D4" s="42"/>
      <c r="E4" s="42"/>
      <c r="F4" s="42"/>
      <c r="G4" s="42"/>
      <c r="H4" s="42"/>
      <c r="I4" s="42"/>
      <c r="J4" s="42"/>
    </row>
    <row r="5" spans="1:11" ht="38.25" x14ac:dyDescent="0.2">
      <c r="A5" s="14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24">
        <v>12</v>
      </c>
      <c r="B6" s="7"/>
      <c r="C6" s="22" t="str">
        <f>VLOOKUP($A6,'համապետական I մաս'!$A$6:$J$126,2,FALSE)</f>
        <v>Մելիքջանյան</v>
      </c>
      <c r="D6" s="22" t="str">
        <f>VLOOKUP($A6,'համապետական I մաս'!$A$6:$J$126,3,FALSE)</f>
        <v>Լիպարիտ</v>
      </c>
      <c r="E6" s="22" t="str">
        <f>VLOOKUP($A6,'համապետական I մաս'!$A$6:$J$126,4,FALSE)</f>
        <v>Ռոբերտի</v>
      </c>
      <c r="F6" s="22" t="str">
        <f>VLOOKUP($A6,'համապետական I մաս'!$A$6:$J$126,5,FALSE)</f>
        <v>22/05/1974</v>
      </c>
      <c r="G6" s="22" t="str">
        <f>VLOOKUP($A6,'համապետական I մաս'!$A$6:$J$126,6,FALSE)</f>
        <v>ար.</v>
      </c>
      <c r="H6" s="22" t="str">
        <f>VLOOKUP($A6,'համապետական I մաս'!$A$6:$J$126,7,FALSE)</f>
        <v>ԼՀԿ</v>
      </c>
      <c r="I6" s="22" t="str">
        <f>VLOOKUP($A6,'համապետական I մաս'!$A$6:$J$126,8,FALSE)</f>
        <v>AK0303246</v>
      </c>
      <c r="J6" s="22" t="str">
        <f>VLOOKUP($A6,'համապետական I մաս'!$A$6:$J$126,9,FALSE)</f>
        <v>ք.Երևան, Դավիթ Անհաղթ, 5շ., բն. 37</v>
      </c>
      <c r="K6" s="22" t="str">
        <f>VLOOKUP($A6,'համապետական I մաս'!$A$6:$J$126,10,FALSE)</f>
        <v>ԵՊՀ Իրավագիտության ֆակուլտետի քաղաքացիական իրավունքի ամբիոնի դոցենտ</v>
      </c>
    </row>
    <row r="7" spans="1:11" ht="13.5" x14ac:dyDescent="0.2">
      <c r="A7" s="24">
        <v>80</v>
      </c>
      <c r="B7" s="7"/>
      <c r="C7" s="22" t="str">
        <f>VLOOKUP($A7,'համապետական I մաս'!$A$6:$J$126,2,FALSE)</f>
        <v>Բեգլարյան</v>
      </c>
      <c r="D7" s="22" t="str">
        <f>VLOOKUP($A7,'համապետական I մաս'!$A$6:$J$126,3,FALSE)</f>
        <v>Հայկանուշ</v>
      </c>
      <c r="E7" s="22" t="str">
        <f>VLOOKUP($A7,'համապետական I մաս'!$A$6:$J$126,4,FALSE)</f>
        <v>Խորենի</v>
      </c>
      <c r="F7" s="22">
        <f>VLOOKUP($A7,'համապետական I մաս'!$A$6:$J$126,5,FALSE)</f>
        <v>24847</v>
      </c>
      <c r="G7" s="22" t="str">
        <f>VLOOKUP($A7,'համապետական I մաս'!$A$6:$J$126,6,FALSE)</f>
        <v>իգ.</v>
      </c>
      <c r="H7" s="22" t="str">
        <f>VLOOKUP($A7,'համապետական I մաս'!$A$6:$J$126,7,FALSE)</f>
        <v>ԼՀԿ</v>
      </c>
      <c r="I7" s="22" t="str">
        <f>VLOOKUP($A7,'համապետական I մաս'!$A$6:$J$126,8,FALSE)</f>
        <v>004021028</v>
      </c>
      <c r="J7" s="22">
        <f>VLOOKUP($A7,'համապետական I մաս'!$A$6:$J$126,9,FALSE)</f>
        <v>0</v>
      </c>
      <c r="K7" s="22">
        <f>VLOOKUP($A7,'համապետական I մաս'!$A$6:$J$126,10,FALSE)</f>
        <v>0</v>
      </c>
    </row>
    <row r="8" spans="1:11" ht="40.5" x14ac:dyDescent="0.2">
      <c r="A8" s="24">
        <v>41</v>
      </c>
      <c r="B8" s="7"/>
      <c r="C8" s="22" t="str">
        <f>VLOOKUP($A8,'համապետական I մաս'!$A$6:$J$126,2,FALSE)</f>
        <v>Փաշինյան</v>
      </c>
      <c r="D8" s="22" t="str">
        <f>VLOOKUP($A8,'համապետական I մաս'!$A$6:$J$126,3,FALSE)</f>
        <v>Սիփան</v>
      </c>
      <c r="E8" s="22" t="str">
        <f>VLOOKUP($A8,'համապետական I մաս'!$A$6:$J$126,4,FALSE)</f>
        <v>Արտակի</v>
      </c>
      <c r="F8" s="22" t="str">
        <f>VLOOKUP($A8,'համապետական I մաս'!$A$6:$J$126,5,FALSE)</f>
        <v>28.04.1991թ.</v>
      </c>
      <c r="G8" s="22" t="str">
        <f>VLOOKUP($A8,'համապետական I մաս'!$A$6:$J$126,6,FALSE)</f>
        <v>ար.</v>
      </c>
      <c r="H8" s="22" t="str">
        <f>VLOOKUP($A8,'համապետական I մաս'!$A$6:$J$126,7,FALSE)</f>
        <v>ՔՊԿ</v>
      </c>
      <c r="I8" s="22" t="str">
        <f>VLOOKUP($A8,'համապետական I մաս'!$A$6:$J$126,8,FALSE)</f>
        <v>006800239</v>
      </c>
      <c r="J8" s="22" t="str">
        <f>VLOOKUP($A8,'համապետական I մաս'!$A$6:$J$126,9,FALSE)</f>
        <v>ՀՀ Տավուշի մարզ, ք.Իջեւան, Մետաղագործների 8/3</v>
      </c>
      <c r="K8" s="22" t="str">
        <f>VLOOKUP($A8,'համապետական I մաս'!$A$6:$J$126,10,FALSE)</f>
        <v>Մեր տպարան ՍՊԸ, փոխտնօրեն</v>
      </c>
    </row>
    <row r="9" spans="1:11" ht="27" x14ac:dyDescent="0.2">
      <c r="A9" s="24">
        <v>66</v>
      </c>
      <c r="B9" s="7"/>
      <c r="C9" s="22" t="str">
        <f>VLOOKUP($A9,'համապետական I մաս'!$A$6:$J$126,2,FALSE)</f>
        <v>Ալեքսանյան</v>
      </c>
      <c r="D9" s="22" t="str">
        <f>VLOOKUP($A9,'համապետական I մաս'!$A$6:$J$126,3,FALSE)</f>
        <v>Սարգիս</v>
      </c>
      <c r="E9" s="22" t="str">
        <f>VLOOKUP($A9,'համապետական I մաս'!$A$6:$J$126,4,FALSE)</f>
        <v>Ռոբերտի</v>
      </c>
      <c r="F9" s="22" t="str">
        <f>VLOOKUP($A9,'համապետական I մաս'!$A$6:$J$126,5,FALSE)</f>
        <v>30/11/1983</v>
      </c>
      <c r="G9" s="22" t="str">
        <f>VLOOKUP($A9,'համապետական I մաս'!$A$6:$J$126,6,FALSE)</f>
        <v>ար.</v>
      </c>
      <c r="H9" s="22" t="str">
        <f>VLOOKUP($A9,'համապետական I մաս'!$A$6:$J$126,7,FALSE)</f>
        <v>ԼՀԿ</v>
      </c>
      <c r="I9" s="22" t="str">
        <f>VLOOKUP($A9,'համապետական I մաս'!$A$6:$J$126,8,FALSE)</f>
        <v>AK0661287</v>
      </c>
      <c r="J9" s="22" t="str">
        <f>VLOOKUP($A9,'համապետական I մաս'!$A$6:$J$126,9,FALSE)</f>
        <v>Տավուշի մարզ, գ. Բերդավան 26 փ., տ. 1</v>
      </c>
      <c r="K9" s="22" t="str">
        <f>VLOOKUP($A9,'համապետական I մաս'!$A$6:$J$126,10,FALSE)</f>
        <v>՚Հորիզոն ՍՊԸ՚</v>
      </c>
    </row>
    <row r="10" spans="1:11" ht="27" x14ac:dyDescent="0.2">
      <c r="A10" s="24">
        <v>82</v>
      </c>
      <c r="B10" s="7"/>
      <c r="C10" s="22" t="str">
        <f>VLOOKUP($A10,'համապետական I մաս'!$A$6:$J$126,2,FALSE)</f>
        <v>Անտոնյան</v>
      </c>
      <c r="D10" s="22" t="str">
        <f>VLOOKUP($A10,'համապետական I մաս'!$A$6:$J$126,3,FALSE)</f>
        <v>Հերմինե</v>
      </c>
      <c r="E10" s="22" t="str">
        <f>VLOOKUP($A10,'համապետական I մաս'!$A$6:$J$126,4,FALSE)</f>
        <v>Սամվելի</v>
      </c>
      <c r="F10" s="22" t="str">
        <f>VLOOKUP($A10,'համապետական I մաս'!$A$6:$J$126,5,FALSE)</f>
        <v>17.08.1985թ.</v>
      </c>
      <c r="G10" s="22" t="str">
        <f>VLOOKUP($A10,'համապետական I մաս'!$A$6:$J$126,6,FALSE)</f>
        <v>իգ.</v>
      </c>
      <c r="H10" s="22" t="str">
        <f>VLOOKUP($A10,'համապետական I մաս'!$A$6:$J$126,7,FALSE)</f>
        <v>ՔՊԿ</v>
      </c>
      <c r="I10" s="22" t="str">
        <f>VLOOKUP($A10,'համապետական I մաս'!$A$6:$J$126,8,FALSE)</f>
        <v>007002702</v>
      </c>
      <c r="J10" s="22" t="str">
        <f>VLOOKUP($A10,'համապետական I մաս'!$A$6:$J$126,9,FALSE)</f>
        <v>ՀՀ Տավուշի մարզ, ք. Իջեւան, Բլբուլյան 25ա</v>
      </c>
      <c r="K10" s="22" t="str">
        <f>VLOOKUP($A10,'համապետական I մաս'!$A$6:$J$126,10,FALSE)</f>
        <v>Մխիթար Սեբաստացի կրթահամալիր, դասավանդող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</sheetData>
  <sheetProtection password="CC13" sheet="1" objects="1" scenarios="1"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sqref="A1:XFD1"/>
    </sheetView>
  </sheetViews>
  <sheetFormatPr defaultRowHeight="12.75" x14ac:dyDescent="0.2"/>
  <cols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3" t="s">
        <v>21</v>
      </c>
      <c r="C1" s="43"/>
      <c r="D1" s="43"/>
      <c r="E1" s="43"/>
      <c r="F1" s="43"/>
      <c r="G1" s="43"/>
      <c r="H1" s="43"/>
      <c r="I1" s="43"/>
      <c r="J1" s="43"/>
    </row>
    <row r="2" spans="1:11" ht="21.75" customHeight="1" x14ac:dyDescent="0.2">
      <c r="B2" s="47" t="s">
        <v>14</v>
      </c>
      <c r="C2" s="47"/>
      <c r="D2" s="47"/>
      <c r="E2" s="47"/>
      <c r="F2" s="47"/>
      <c r="G2" s="47"/>
      <c r="H2" s="47"/>
      <c r="I2" s="47"/>
      <c r="J2" s="47"/>
    </row>
    <row r="3" spans="1:11" ht="24" customHeight="1" x14ac:dyDescent="0.2">
      <c r="B3" s="48" t="str">
        <f>'համապետական I մաս'!A3:A3</f>
        <v>ԵԼՔ դաշինքի</v>
      </c>
      <c r="C3" s="48"/>
      <c r="D3" s="48"/>
      <c r="E3" s="48"/>
      <c r="F3" s="48"/>
      <c r="G3" s="48"/>
      <c r="H3" s="48"/>
      <c r="I3" s="48"/>
      <c r="J3" s="48"/>
    </row>
    <row r="4" spans="1:11" ht="21.75" customHeight="1" x14ac:dyDescent="0.2">
      <c r="B4" s="49" t="s">
        <v>1</v>
      </c>
      <c r="C4" s="49"/>
      <c r="D4" s="49"/>
      <c r="E4" s="49"/>
      <c r="F4" s="49"/>
      <c r="G4" s="49"/>
      <c r="H4" s="49"/>
      <c r="I4" s="49"/>
      <c r="J4" s="49"/>
    </row>
    <row r="5" spans="1:11" ht="38.25" x14ac:dyDescent="0.2">
      <c r="A5" s="14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customHeight="1" x14ac:dyDescent="0.2">
      <c r="A6" s="15"/>
      <c r="B6" s="44" t="s">
        <v>35</v>
      </c>
      <c r="C6" s="45"/>
      <c r="D6" s="45"/>
      <c r="E6" s="45"/>
      <c r="F6" s="45"/>
      <c r="G6" s="45"/>
      <c r="H6" s="45"/>
      <c r="I6" s="45"/>
      <c r="J6" s="45"/>
      <c r="K6" s="46"/>
    </row>
    <row r="7" spans="1:11" s="19" customFormat="1" ht="13.5" x14ac:dyDescent="0.2">
      <c r="A7" s="17"/>
      <c r="B7" s="16" t="s">
        <v>16</v>
      </c>
      <c r="C7" s="4"/>
      <c r="D7" s="4"/>
      <c r="E7" s="4"/>
      <c r="F7" s="2"/>
      <c r="G7" s="4"/>
      <c r="H7" s="4"/>
      <c r="I7" s="4"/>
      <c r="J7" s="4"/>
      <c r="K7" s="4"/>
    </row>
    <row r="8" spans="1:11" s="19" customFormat="1" ht="13.5" x14ac:dyDescent="0.2">
      <c r="A8" s="17"/>
      <c r="B8" s="16" t="s">
        <v>17</v>
      </c>
      <c r="C8" s="4"/>
      <c r="D8" s="4"/>
      <c r="E8" s="4"/>
      <c r="F8" s="2"/>
      <c r="G8" s="4"/>
      <c r="H8" s="4"/>
      <c r="I8" s="4"/>
      <c r="J8" s="4"/>
      <c r="K8" s="4"/>
    </row>
    <row r="9" spans="1:11" s="19" customFormat="1" ht="13.5" x14ac:dyDescent="0.2">
      <c r="A9" s="17"/>
      <c r="B9" s="16" t="s">
        <v>18</v>
      </c>
      <c r="C9" s="4"/>
      <c r="D9" s="4"/>
      <c r="E9" s="4"/>
      <c r="F9" s="2"/>
      <c r="G9" s="4"/>
      <c r="H9" s="4"/>
      <c r="I9" s="4"/>
      <c r="J9" s="4"/>
      <c r="K9" s="4"/>
    </row>
    <row r="10" spans="1:11" s="19" customFormat="1" ht="13.5" x14ac:dyDescent="0.2">
      <c r="A10" s="17"/>
      <c r="B10" s="16" t="s">
        <v>19</v>
      </c>
      <c r="C10" s="4"/>
      <c r="D10" s="4"/>
      <c r="E10" s="4"/>
      <c r="F10" s="2"/>
      <c r="G10" s="4"/>
      <c r="H10" s="4"/>
      <c r="I10" s="4"/>
      <c r="J10" s="4"/>
      <c r="K10" s="4"/>
    </row>
    <row r="11" spans="1:11" ht="13.5" x14ac:dyDescent="0.2">
      <c r="A11" s="15"/>
      <c r="B11" s="44" t="s">
        <v>36</v>
      </c>
      <c r="C11" s="45"/>
      <c r="D11" s="45"/>
      <c r="E11" s="45"/>
      <c r="F11" s="45"/>
      <c r="G11" s="45"/>
      <c r="H11" s="45"/>
      <c r="I11" s="45"/>
      <c r="J11" s="45"/>
      <c r="K11" s="46"/>
    </row>
    <row r="12" spans="1:11" s="19" customFormat="1" ht="13.5" x14ac:dyDescent="0.2">
      <c r="A12" s="17"/>
      <c r="B12" s="16" t="s">
        <v>16</v>
      </c>
      <c r="C12" s="4"/>
      <c r="D12" s="4"/>
      <c r="E12" s="4"/>
      <c r="F12" s="2"/>
      <c r="G12" s="4"/>
      <c r="H12" s="4"/>
      <c r="I12" s="4"/>
      <c r="J12" s="4"/>
      <c r="K12" s="4"/>
    </row>
    <row r="13" spans="1:11" s="19" customFormat="1" ht="13.5" x14ac:dyDescent="0.2">
      <c r="A13" s="17"/>
      <c r="B13" s="16" t="s">
        <v>17</v>
      </c>
      <c r="C13" s="4"/>
      <c r="D13" s="4"/>
      <c r="E13" s="4"/>
      <c r="F13" s="2"/>
      <c r="G13" s="4"/>
      <c r="H13" s="4"/>
      <c r="I13" s="4"/>
      <c r="J13" s="4"/>
      <c r="K13" s="4"/>
    </row>
    <row r="14" spans="1:11" s="19" customFormat="1" ht="13.5" x14ac:dyDescent="0.2">
      <c r="A14" s="17"/>
      <c r="B14" s="16" t="s">
        <v>18</v>
      </c>
      <c r="C14" s="4"/>
      <c r="D14" s="4"/>
      <c r="E14" s="4"/>
      <c r="F14" s="2"/>
      <c r="G14" s="4"/>
      <c r="H14" s="4"/>
      <c r="I14" s="4"/>
      <c r="J14" s="4"/>
      <c r="K14" s="4"/>
    </row>
    <row r="15" spans="1:11" s="19" customFormat="1" ht="13.5" x14ac:dyDescent="0.2">
      <c r="A15" s="17"/>
      <c r="B15" s="16" t="s">
        <v>19</v>
      </c>
      <c r="C15" s="4"/>
      <c r="D15" s="4"/>
      <c r="E15" s="4"/>
      <c r="F15" s="2"/>
      <c r="G15" s="4"/>
      <c r="H15" s="4"/>
      <c r="I15" s="4"/>
      <c r="J15" s="4"/>
      <c r="K15" s="4"/>
    </row>
    <row r="16" spans="1:11" ht="13.5" x14ac:dyDescent="0.2">
      <c r="A16" s="15"/>
      <c r="B16" s="44" t="s">
        <v>37</v>
      </c>
      <c r="C16" s="45"/>
      <c r="D16" s="45"/>
      <c r="E16" s="45"/>
      <c r="F16" s="45"/>
      <c r="G16" s="45"/>
      <c r="H16" s="45"/>
      <c r="I16" s="45"/>
      <c r="J16" s="45"/>
      <c r="K16" s="46"/>
    </row>
    <row r="17" spans="1:11" s="19" customFormat="1" ht="13.5" x14ac:dyDescent="0.2">
      <c r="A17" s="17"/>
      <c r="B17" s="16" t="s">
        <v>16</v>
      </c>
      <c r="C17" s="4"/>
      <c r="D17" s="4"/>
      <c r="E17" s="4"/>
      <c r="F17" s="2"/>
      <c r="G17" s="4"/>
      <c r="H17" s="4"/>
      <c r="I17" s="4"/>
      <c r="J17" s="4"/>
      <c r="K17" s="4"/>
    </row>
    <row r="18" spans="1:11" s="19" customFormat="1" ht="13.5" x14ac:dyDescent="0.2">
      <c r="A18" s="17"/>
      <c r="B18" s="16" t="s">
        <v>17</v>
      </c>
      <c r="C18" s="4"/>
      <c r="D18" s="4"/>
      <c r="E18" s="4"/>
      <c r="F18" s="2"/>
      <c r="G18" s="4"/>
      <c r="H18" s="4"/>
      <c r="I18" s="4"/>
      <c r="J18" s="4"/>
      <c r="K18" s="4"/>
    </row>
    <row r="19" spans="1:11" s="19" customFormat="1" ht="13.5" x14ac:dyDescent="0.2">
      <c r="A19" s="17"/>
      <c r="B19" s="16" t="s">
        <v>18</v>
      </c>
      <c r="C19" s="4"/>
      <c r="D19" s="4"/>
      <c r="E19" s="4"/>
      <c r="F19" s="2"/>
      <c r="G19" s="4"/>
      <c r="H19" s="4"/>
      <c r="I19" s="4"/>
      <c r="J19" s="4"/>
      <c r="K19" s="4"/>
    </row>
    <row r="20" spans="1:11" s="19" customFormat="1" ht="13.5" x14ac:dyDescent="0.2">
      <c r="A20" s="17"/>
      <c r="B20" s="16" t="s">
        <v>19</v>
      </c>
      <c r="C20" s="4"/>
      <c r="D20" s="4"/>
      <c r="E20" s="4"/>
      <c r="F20" s="2"/>
      <c r="G20" s="4"/>
      <c r="H20" s="4"/>
      <c r="I20" s="4"/>
      <c r="J20" s="4"/>
      <c r="K20" s="4"/>
    </row>
    <row r="21" spans="1:11" ht="13.5" x14ac:dyDescent="0.2">
      <c r="A21" s="15"/>
      <c r="B21" s="44" t="s">
        <v>38</v>
      </c>
      <c r="C21" s="45"/>
      <c r="D21" s="45"/>
      <c r="E21" s="45"/>
      <c r="F21" s="45"/>
      <c r="G21" s="45"/>
      <c r="H21" s="45"/>
      <c r="I21" s="45"/>
      <c r="J21" s="45"/>
      <c r="K21" s="46"/>
    </row>
    <row r="22" spans="1:11" s="19" customFormat="1" ht="13.5" x14ac:dyDescent="0.2">
      <c r="A22" s="17"/>
      <c r="B22" s="16" t="s">
        <v>16</v>
      </c>
      <c r="C22" s="4"/>
      <c r="D22" s="4"/>
      <c r="E22" s="4"/>
      <c r="F22" s="2"/>
      <c r="G22" s="4"/>
      <c r="H22" s="4"/>
      <c r="I22" s="4"/>
      <c r="J22" s="4"/>
      <c r="K22" s="4"/>
    </row>
    <row r="23" spans="1:11" s="19" customFormat="1" ht="13.5" x14ac:dyDescent="0.2">
      <c r="A23" s="17"/>
      <c r="B23" s="16" t="s">
        <v>17</v>
      </c>
      <c r="C23" s="4"/>
      <c r="D23" s="4"/>
      <c r="E23" s="4"/>
      <c r="F23" s="2"/>
      <c r="G23" s="4"/>
      <c r="H23" s="4"/>
      <c r="I23" s="4"/>
      <c r="J23" s="4"/>
      <c r="K23" s="4"/>
    </row>
    <row r="24" spans="1:11" s="19" customFormat="1" ht="13.5" x14ac:dyDescent="0.2">
      <c r="A24" s="17"/>
      <c r="B24" s="16" t="s">
        <v>18</v>
      </c>
      <c r="C24" s="4"/>
      <c r="D24" s="4"/>
      <c r="E24" s="4"/>
      <c r="F24" s="2"/>
      <c r="G24" s="4"/>
      <c r="H24" s="4"/>
      <c r="I24" s="4"/>
      <c r="J24" s="4"/>
      <c r="K24" s="4"/>
    </row>
    <row r="25" spans="1:11" s="19" customFormat="1" ht="13.5" x14ac:dyDescent="0.2">
      <c r="A25" s="17"/>
      <c r="B25" s="16" t="s">
        <v>19</v>
      </c>
      <c r="C25" s="4"/>
      <c r="D25" s="4"/>
      <c r="E25" s="4"/>
      <c r="F25" s="2"/>
      <c r="G25" s="4"/>
      <c r="H25" s="4"/>
      <c r="I25" s="4"/>
      <c r="J25" s="4"/>
      <c r="K25" s="4"/>
    </row>
  </sheetData>
  <sheetProtection formatRows="0" deleteRows="0" selectLockedCells="1"/>
  <mergeCells count="8">
    <mergeCell ref="B11:K11"/>
    <mergeCell ref="B16:K16"/>
    <mergeCell ref="B21:K21"/>
    <mergeCell ref="B1:J1"/>
    <mergeCell ref="B2:J2"/>
    <mergeCell ref="B3:J3"/>
    <mergeCell ref="B4:J4"/>
    <mergeCell ref="B6:K6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սխալ">
          <x14:formula1>
            <xm:f>Sheet3!$A$1:$A$2</xm:f>
          </x14:formula1>
          <xm:sqref>G7:G10 G12:G15 G17:G20 G22:G25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3" t="s">
        <v>22</v>
      </c>
      <c r="C1" s="43"/>
      <c r="D1" s="43"/>
      <c r="E1" s="43"/>
      <c r="F1" s="43"/>
      <c r="G1" s="43"/>
      <c r="H1" s="43"/>
      <c r="I1" s="43"/>
      <c r="J1" s="43"/>
    </row>
    <row r="2" spans="1:11" ht="21.75" customHeight="1" x14ac:dyDescent="0.2">
      <c r="B2" s="40" t="s">
        <v>20</v>
      </c>
      <c r="C2" s="40"/>
      <c r="D2" s="40"/>
      <c r="E2" s="40"/>
      <c r="F2" s="40"/>
      <c r="G2" s="40"/>
      <c r="H2" s="40"/>
      <c r="I2" s="40"/>
      <c r="J2" s="40"/>
    </row>
    <row r="3" spans="1:11" ht="24" customHeight="1" x14ac:dyDescent="0.2">
      <c r="B3" s="48" t="str">
        <f>'համապետական I մաս'!A3:A3</f>
        <v>ԵԼՔ դաշինքի</v>
      </c>
      <c r="C3" s="48"/>
      <c r="D3" s="48"/>
      <c r="E3" s="48"/>
      <c r="F3" s="48"/>
      <c r="G3" s="48"/>
      <c r="H3" s="48"/>
      <c r="I3" s="48"/>
      <c r="J3" s="48"/>
    </row>
    <row r="4" spans="1:11" ht="21.75" customHeight="1" x14ac:dyDescent="0.2">
      <c r="B4" s="42" t="s">
        <v>724</v>
      </c>
      <c r="C4" s="42"/>
      <c r="D4" s="42"/>
      <c r="E4" s="42"/>
      <c r="F4" s="42"/>
      <c r="G4" s="42"/>
      <c r="H4" s="42"/>
      <c r="I4" s="42"/>
      <c r="J4" s="42"/>
    </row>
    <row r="5" spans="1:11" ht="38.25" x14ac:dyDescent="0.2">
      <c r="A5" s="14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23">
        <v>4</v>
      </c>
      <c r="B6" s="7"/>
      <c r="C6" s="22" t="str">
        <f>VLOOKUP($A6,'համապետական I մաս'!$A$6:$J$126,2,FALSE)</f>
        <v>Թանդիլյան</v>
      </c>
      <c r="D6" s="22" t="str">
        <f>VLOOKUP($A6,'համապետական I մաս'!$A$6:$J$126,3,FALSE)</f>
        <v>Մանե</v>
      </c>
      <c r="E6" s="22" t="str">
        <f>VLOOKUP($A6,'համապետական I մաս'!$A$6:$J$126,4,FALSE)</f>
        <v>Վանյայի</v>
      </c>
      <c r="F6" s="22" t="str">
        <f>VLOOKUP($A6,'համապետական I մաս'!$A$6:$J$126,5,FALSE)</f>
        <v>03/04/1978</v>
      </c>
      <c r="G6" s="22" t="str">
        <f>VLOOKUP($A6,'համապետական I մաս'!$A$6:$J$126,6,FALSE)</f>
        <v>իգ.</v>
      </c>
      <c r="H6" s="22" t="str">
        <f>VLOOKUP($A6,'համապետական I մաս'!$A$6:$J$126,7,FALSE)</f>
        <v>ԼՀԿ</v>
      </c>
      <c r="I6" s="22" t="str">
        <f>VLOOKUP($A6,'համապետական I մաս'!$A$6:$J$126,8,FALSE)</f>
        <v>AP0546789</v>
      </c>
      <c r="J6" s="22" t="str">
        <f>VLOOKUP($A6,'համապետական I մաս'!$A$6:$J$126,9,FALSE)</f>
        <v>ք.Երևան, Ավան Առինջ 2/13, բն.18</v>
      </c>
      <c r="K6" s="22" t="str">
        <f>VLOOKUP($A6,'համապետական I մաս'!$A$6:$J$126,10,FALSE)</f>
        <v>Սինոփսիս Արմենիա ընկերության գլխավոր հաշվապահ</v>
      </c>
    </row>
    <row r="7" spans="1:11" ht="27" x14ac:dyDescent="0.2">
      <c r="A7" s="23">
        <v>44</v>
      </c>
      <c r="B7" s="7"/>
      <c r="C7" s="22" t="str">
        <f>VLOOKUP($A7,'համապետական I մաս'!$A$6:$J$126,2,FALSE)</f>
        <v>Ղահրամանյան</v>
      </c>
      <c r="D7" s="22" t="str">
        <f>VLOOKUP($A7,'համապետական I մաս'!$A$6:$J$126,3,FALSE)</f>
        <v>Սերգեյ</v>
      </c>
      <c r="E7" s="22" t="str">
        <f>VLOOKUP($A7,'համապետական I մաս'!$A$6:$J$126,4,FALSE)</f>
        <v>Արսենի</v>
      </c>
      <c r="F7" s="22">
        <f>VLOOKUP($A7,'համապետական I մաս'!$A$6:$J$126,5,FALSE)</f>
        <v>31544</v>
      </c>
      <c r="G7" s="22" t="str">
        <f>VLOOKUP($A7,'համապետական I մաս'!$A$6:$J$126,6,FALSE)</f>
        <v>ար.</v>
      </c>
      <c r="H7" s="22" t="str">
        <f>VLOOKUP($A7,'համապետական I մաս'!$A$6:$J$126,7,FALSE)</f>
        <v>ԼՀԿ</v>
      </c>
      <c r="I7" s="22" t="str">
        <f>VLOOKUP($A7,'համապետական I մաս'!$A$6:$J$126,8,FALSE)</f>
        <v>AF0746737</v>
      </c>
      <c r="J7" s="22" t="str">
        <f>VLOOKUP($A7,'համապետական I մաս'!$A$6:$J$126,9,FALSE)</f>
        <v>ք. Երևան, Շինանարների 11, բն. 4</v>
      </c>
      <c r="K7" s="22" t="str">
        <f>VLOOKUP($A7,'համապետական I մաս'!$A$6:$J$126,10,FALSE)</f>
        <v>՚Սինոփսիս Արմենիա՚ ՓԲԸ, ծրագրավորող</v>
      </c>
    </row>
    <row r="8" spans="1:11" ht="40.5" x14ac:dyDescent="0.2">
      <c r="A8" s="23">
        <v>71</v>
      </c>
      <c r="B8" s="7"/>
      <c r="C8" s="22" t="str">
        <f>VLOOKUP($A8,'համապետական I մաս'!$A$6:$J$126,2,FALSE)</f>
        <v>Հարությունյան</v>
      </c>
      <c r="D8" s="22" t="str">
        <f>VLOOKUP($A8,'համապետական I մաս'!$A$6:$J$126,3,FALSE)</f>
        <v>Տիգրան</v>
      </c>
      <c r="E8" s="22" t="str">
        <f>VLOOKUP($A8,'համապետական I մաս'!$A$6:$J$126,4,FALSE)</f>
        <v>Հրաչիկի</v>
      </c>
      <c r="F8" s="22" t="str">
        <f>VLOOKUP($A8,'համապետական I մաս'!$A$6:$J$126,5,FALSE)</f>
        <v>17/05/1988</v>
      </c>
      <c r="G8" s="22" t="str">
        <f>VLOOKUP($A8,'համապետական I մաս'!$A$6:$J$126,6,FALSE)</f>
        <v>ար.</v>
      </c>
      <c r="H8" s="22" t="str">
        <f>VLOOKUP($A8,'համապետական I մաս'!$A$6:$J$126,7,FALSE)</f>
        <v>ԼՀԿ</v>
      </c>
      <c r="I8" s="22" t="str">
        <f>VLOOKUP($A8,'համապետական I մաս'!$A$6:$J$126,8,FALSE)</f>
        <v>AG0323720</v>
      </c>
      <c r="J8" s="22" t="str">
        <f>VLOOKUP($A8,'համապետական I մաս'!$A$6:$J$126,9,FALSE)</f>
        <v>ք. Երևան, Ավան-Առինջ, Աշխաբադի փ., 2/4 շ., 46 բն.</v>
      </c>
      <c r="K8" s="22" t="str">
        <f>VLOOKUP($A8,'համապետական I մաս'!$A$6:$J$126,10,FALSE)</f>
        <v>Ձեռնարկությունների ինկուբատոր հիմնադրամ</v>
      </c>
    </row>
    <row r="9" spans="1:11" ht="54" x14ac:dyDescent="0.2">
      <c r="A9" s="23">
        <v>50</v>
      </c>
      <c r="B9" s="7"/>
      <c r="C9" s="22" t="str">
        <f>VLOOKUP($A9,'համապետական I մաս'!$A$6:$J$126,2,FALSE)</f>
        <v>Աղազարյան</v>
      </c>
      <c r="D9" s="22" t="str">
        <f>VLOOKUP($A9,'համապետական I մաս'!$A$6:$J$126,3,FALSE)</f>
        <v>Հովիկ</v>
      </c>
      <c r="E9" s="22" t="str">
        <f>VLOOKUP($A9,'համապետական I մաս'!$A$6:$J$126,4,FALSE)</f>
        <v>Հովսեփի</v>
      </c>
      <c r="F9" s="22" t="str">
        <f>VLOOKUP($A9,'համապետական I մաս'!$A$6:$J$126,5,FALSE)</f>
        <v>09.02.1960թ.</v>
      </c>
      <c r="G9" s="22" t="str">
        <f>VLOOKUP($A9,'համապետական I մաս'!$A$6:$J$126,6,FALSE)</f>
        <v>ար.</v>
      </c>
      <c r="H9" s="22" t="str">
        <f>VLOOKUP($A9,'համապետական I մաս'!$A$6:$J$126,7,FALSE)</f>
        <v>ՔՊԿ</v>
      </c>
      <c r="I9" s="22" t="str">
        <f>VLOOKUP($A9,'համապետական I մաս'!$A$6:$J$126,8,FALSE)</f>
        <v>AN0256586</v>
      </c>
      <c r="J9" s="22" t="str">
        <f>VLOOKUP($A9,'համապետական I մաս'!$A$6:$J$126,9,FALSE)</f>
        <v>ՀՀ Արարատի մարզ, գ.Սուրենավան, Բաղրամյան փողոց, տուն 12</v>
      </c>
      <c r="K9" s="22" t="str">
        <f>VLOOKUP($A9,'համապետական I մաս'!$A$6:$J$126,10,FALSE)</f>
        <v>Քաղաքացիական պայմանագիր կուսակցության Վարչության անդամ</v>
      </c>
    </row>
    <row r="10" spans="1:11" ht="27" x14ac:dyDescent="0.2">
      <c r="A10" s="23">
        <v>84</v>
      </c>
      <c r="B10" s="7"/>
      <c r="C10" s="22" t="str">
        <f>VLOOKUP($A10,'համապետական I մաս'!$A$6:$J$126,2,FALSE)</f>
        <v>Ավետիսյան</v>
      </c>
      <c r="D10" s="22" t="str">
        <f>VLOOKUP($A10,'համապետական I մաս'!$A$6:$J$126,3,FALSE)</f>
        <v>Ալեքսանդր</v>
      </c>
      <c r="E10" s="22" t="str">
        <f>VLOOKUP($A10,'համապետական I մաս'!$A$6:$J$126,4,FALSE)</f>
        <v>Մելսիկի</v>
      </c>
      <c r="F10" s="22" t="str">
        <f>VLOOKUP($A10,'համապետական I մաս'!$A$6:$J$126,5,FALSE)</f>
        <v>09.10.1974թ.</v>
      </c>
      <c r="G10" s="22" t="str">
        <f>VLOOKUP($A10,'համապետական I մաս'!$A$6:$J$126,6,FALSE)</f>
        <v>ար.</v>
      </c>
      <c r="H10" s="22" t="str">
        <f>VLOOKUP($A10,'համապետական I մաս'!$A$6:$J$126,7,FALSE)</f>
        <v>ՔՊԿ</v>
      </c>
      <c r="I10" s="22" t="str">
        <f>VLOOKUP($A10,'համապետական I մաս'!$A$6:$J$126,8,FALSE)</f>
        <v>AK0578361</v>
      </c>
      <c r="J10" s="22" t="str">
        <f>VLOOKUP($A10,'համապետական I մաս'!$A$6:$J$126,9,FALSE)</f>
        <v>ք.Երեւան, Դ. Մալյան նրբանցք, շենք 4, բն.2</v>
      </c>
      <c r="K10" s="22" t="str">
        <f>VLOOKUP($A10,'համապետական I մաս'!$A$6:$J$126,10,FALSE)</f>
        <v>ՌԷՄ ԱԳՐՈ ԹՐԵՅԴԻՆԳ ՍՊԸ, տնօրեն</v>
      </c>
    </row>
    <row r="11" spans="1:11" ht="27" x14ac:dyDescent="0.2">
      <c r="A11" s="23">
        <v>101</v>
      </c>
      <c r="B11" s="7"/>
      <c r="C11" s="22" t="str">
        <f>VLOOKUP($A11,'համապետական I մաս'!$A$6:$J$126,2,FALSE)</f>
        <v>Ասլանյան</v>
      </c>
      <c r="D11" s="22" t="str">
        <f>VLOOKUP($A11,'համապետական I մաս'!$A$6:$J$126,3,FALSE)</f>
        <v>Հակոբ</v>
      </c>
      <c r="E11" s="22" t="str">
        <f>VLOOKUP($A11,'համապետական I մաս'!$A$6:$J$126,4,FALSE)</f>
        <v>Արսենի</v>
      </c>
      <c r="F11" s="22" t="str">
        <f>VLOOKUP($A11,'համապետական I մաս'!$A$6:$J$126,5,FALSE)</f>
        <v>01.08.1954թ.</v>
      </c>
      <c r="G11" s="22" t="str">
        <f>VLOOKUP($A11,'համապետական I մաս'!$A$6:$J$126,6,FALSE)</f>
        <v>ար.</v>
      </c>
      <c r="H11" s="22" t="str">
        <f>VLOOKUP($A11,'համապետական I մաս'!$A$6:$J$126,7,FALSE)</f>
        <v>ՔՊԿ</v>
      </c>
      <c r="I11" s="22" t="str">
        <f>VLOOKUP($A11,'համապետական I մաս'!$A$6:$J$126,8,FALSE)</f>
        <v>AM0252324</v>
      </c>
      <c r="J11" s="22" t="str">
        <f>VLOOKUP($A11,'համապետական I մաս'!$A$6:$J$126,9,FALSE)</f>
        <v>ք.Երեւան, Նոր Նորքի 8-րդ զանգված, 2 շենք, 24 բն.</v>
      </c>
      <c r="K11" s="22" t="str">
        <f>VLOOKUP($A11,'համապետական I մաս'!$A$6:$J$126,10,FALSE)</f>
        <v>Գլոբալ Բրիջջ ավագ դպրոց, ուսուցիչ</v>
      </c>
    </row>
    <row r="12" spans="1:11" ht="54" x14ac:dyDescent="0.2">
      <c r="A12" s="23">
        <v>36</v>
      </c>
      <c r="B12" s="7"/>
      <c r="C12" s="22" t="str">
        <f>VLOOKUP($A12,'համապետական I մաս'!$A$6:$J$126,2,FALSE)</f>
        <v>Բաթոյան</v>
      </c>
      <c r="D12" s="22" t="str">
        <f>VLOOKUP($A12,'համապետական I մաս'!$A$6:$J$126,3,FALSE)</f>
        <v>Զարուհի</v>
      </c>
      <c r="E12" s="22" t="str">
        <f>VLOOKUP($A12,'համապետական I մաս'!$A$6:$J$126,4,FALSE)</f>
        <v>Վալերիանի</v>
      </c>
      <c r="F12" s="22" t="str">
        <f>VLOOKUP($A12,'համապետական I մաս'!$A$6:$J$126,5,FALSE)</f>
        <v>29.09.1979թ.</v>
      </c>
      <c r="G12" s="22" t="str">
        <f>VLOOKUP($A12,'համապետական I մաս'!$A$6:$J$126,6,FALSE)</f>
        <v>իգ.</v>
      </c>
      <c r="H12" s="22" t="str">
        <f>VLOOKUP($A12,'համապետական I մաս'!$A$6:$J$126,7,FALSE)</f>
        <v>ՔՊԿ</v>
      </c>
      <c r="I12" s="22" t="str">
        <f>VLOOKUP($A12,'համապետական I մաս'!$A$6:$J$126,8,FALSE)</f>
        <v>AP0486518</v>
      </c>
      <c r="J12" s="22" t="str">
        <f>VLOOKUP($A12,'համապետական I մաս'!$A$6:$J$126,9,FALSE)</f>
        <v>ք.Երեւան, Քնաքեռ-Զեյթուն, Յան Ռայնիս 80 տուն</v>
      </c>
      <c r="K12" s="22" t="str">
        <f>VLOOKUP($A12,'համապետական I մաս'!$A$6:$J$126,10,FALSE)</f>
        <v>Հույսի կամուրջ հասարակական կազմակերպություն՝ ծրագրի համակարգող, Զարտպրինտ ՍՊԸ՝ տնօրեն</v>
      </c>
    </row>
    <row r="13" spans="1:11" ht="40.5" x14ac:dyDescent="0.2">
      <c r="A13" s="23">
        <v>102</v>
      </c>
      <c r="B13" s="7"/>
      <c r="C13" s="22" t="str">
        <f>VLOOKUP($A13,'համապետական I մաս'!$A$6:$J$126,2,FALSE)</f>
        <v>Չիլինգարյան</v>
      </c>
      <c r="D13" s="22" t="str">
        <f>VLOOKUP($A13,'համապետական I մաս'!$A$6:$J$126,3,FALSE)</f>
        <v>Կարեն</v>
      </c>
      <c r="E13" s="22" t="str">
        <f>VLOOKUP($A13,'համապետական I մաս'!$A$6:$J$126,4,FALSE)</f>
        <v>Վլադիկի</v>
      </c>
      <c r="F13" s="22" t="str">
        <f>VLOOKUP($A13,'համապետական I մաս'!$A$6:$J$126,5,FALSE)</f>
        <v>19.03.1991թ.</v>
      </c>
      <c r="G13" s="22" t="str">
        <f>VLOOKUP($A13,'համապետական I մաս'!$A$6:$J$126,6,FALSE)</f>
        <v>ար.</v>
      </c>
      <c r="H13" s="22" t="str">
        <f>VLOOKUP($A13,'համապետական I մաս'!$A$6:$J$126,7,FALSE)</f>
        <v>ՔՊԿ</v>
      </c>
      <c r="I13" s="22" t="str">
        <f>VLOOKUP($A13,'համապետական I մաս'!$A$6:$J$126,8,FALSE)</f>
        <v>AH0420525</v>
      </c>
      <c r="J13" s="22" t="str">
        <f>VLOOKUP($A13,'համապետական I մաս'!$A$6:$J$126,9,FALSE)</f>
        <v>ք.Երեւան, Ավան, Իսահակյան թ/մ, 5 շենք, բն. 35</v>
      </c>
      <c r="K13" s="22" t="str">
        <f>VLOOKUP($A13,'համապետական I մաս'!$A$6:$J$126,10,FALSE)</f>
        <v>Չի աշխատում</v>
      </c>
    </row>
    <row r="14" spans="1:11" ht="40.5" x14ac:dyDescent="0.2">
      <c r="A14" s="23">
        <v>116</v>
      </c>
      <c r="B14" s="7"/>
      <c r="C14" s="22" t="str">
        <f>VLOOKUP($A14,'համապետական I մաս'!$A$6:$J$126,2,FALSE)</f>
        <v>Տոնոյան</v>
      </c>
      <c r="D14" s="22" t="str">
        <f>VLOOKUP($A14,'համապետական I մաս'!$A$6:$J$126,3,FALSE)</f>
        <v>Ռուզաննա</v>
      </c>
      <c r="E14" s="22" t="str">
        <f>VLOOKUP($A14,'համապետական I մաս'!$A$6:$J$126,4,FALSE)</f>
        <v>Հրանտի</v>
      </c>
      <c r="F14" s="22" t="str">
        <f>VLOOKUP($A14,'համապետական I մաս'!$A$6:$J$126,5,FALSE)</f>
        <v>07.06.1984թ.</v>
      </c>
      <c r="G14" s="22" t="str">
        <f>VLOOKUP($A14,'համապետական I մաս'!$A$6:$J$126,6,FALSE)</f>
        <v>իգ.</v>
      </c>
      <c r="H14" s="22" t="str">
        <f>VLOOKUP($A14,'համապետական I մաս'!$A$6:$J$126,7,FALSE)</f>
        <v>ՔՊԿ</v>
      </c>
      <c r="I14" s="22" t="str">
        <f>VLOOKUP($A14,'համապետական I մաս'!$A$6:$J$126,8,FALSE)</f>
        <v>006916571</v>
      </c>
      <c r="J14" s="22" t="str">
        <f>VLOOKUP($A14,'համապետական I մաս'!$A$6:$J$126,9,FALSE)</f>
        <v>ք.Երեւան, Նոր Նորքի 1-ին զանգված, Նանսենի 9,բն. 101</v>
      </c>
      <c r="K14" s="22" t="str">
        <f>VLOOKUP($A14,'համապետական I մաս'!$A$6:$J$126,10,FALSE)</f>
        <v>Չի աշխատում</v>
      </c>
    </row>
    <row r="15" spans="1:11" ht="40.5" x14ac:dyDescent="0.2">
      <c r="A15" s="23">
        <v>51</v>
      </c>
      <c r="B15" s="7"/>
      <c r="C15" s="22" t="str">
        <f>VLOOKUP($A15,'համապետական I մաս'!$A$6:$J$126,2,FALSE)</f>
        <v>Գրիգորյան</v>
      </c>
      <c r="D15" s="22" t="str">
        <f>VLOOKUP($A15,'համապետական I մաս'!$A$6:$J$126,3,FALSE)</f>
        <v>Վարդան</v>
      </c>
      <c r="E15" s="22" t="str">
        <f>VLOOKUP($A15,'համապետական I մաս'!$A$6:$J$126,4,FALSE)</f>
        <v>Մկրտչի</v>
      </c>
      <c r="F15" s="22">
        <f>VLOOKUP($A15,'համապետական I մաս'!$A$6:$J$126,5,FALSE)</f>
        <v>20829</v>
      </c>
      <c r="G15" s="22" t="str">
        <f>VLOOKUP($A15,'համապետական I մաս'!$A$6:$J$126,6,FALSE)</f>
        <v>ար.</v>
      </c>
      <c r="H15" s="22" t="str">
        <f>VLOOKUP($A15,'համապետական I մաս'!$A$6:$J$126,7,FALSE)</f>
        <v>«Հանրապետություն» կուսակցություն</v>
      </c>
      <c r="I15" s="22" t="str">
        <f>VLOOKUP($A15,'համապետական I մաս'!$A$6:$J$126,8,FALSE)</f>
        <v>001815265</v>
      </c>
      <c r="J15" s="22" t="str">
        <f>VLOOKUP($A15,'համապետական I մաս'!$A$6:$J$126,9,FALSE)</f>
        <v>Ք. Երևան, Ավան Խուդյակովի փ., 132-րդ շ., բն. 2</v>
      </c>
      <c r="K15" s="22" t="str">
        <f>VLOOKUP($A15,'համապետական I մաս'!$A$6:$J$126,10,FALSE)</f>
        <v>չի աշխատում</v>
      </c>
    </row>
    <row r="16" spans="1:11" ht="13.5" x14ac:dyDescent="0.2">
      <c r="A16" s="23">
        <v>60</v>
      </c>
      <c r="B16" s="7"/>
      <c r="C16" s="22" t="str">
        <f>VLOOKUP($A16,'համապետական I մաս'!$A$6:$J$126,2,FALSE)</f>
        <v>Մարգարյան</v>
      </c>
      <c r="D16" s="22" t="str">
        <f>VLOOKUP($A16,'համապետական I մաս'!$A$6:$J$126,3,FALSE)</f>
        <v>Հայկ</v>
      </c>
      <c r="E16" s="22" t="str">
        <f>VLOOKUP($A16,'համապետական I մաս'!$A$6:$J$126,4,FALSE)</f>
        <v>Սարգսի</v>
      </c>
      <c r="F16" s="22" t="str">
        <f>VLOOKUP($A16,'համապետական I մաս'!$A$6:$J$126,5,FALSE)</f>
        <v>13/07/1949</v>
      </c>
      <c r="G16" s="22" t="str">
        <f>VLOOKUP($A16,'համապետական I մաս'!$A$6:$J$126,6,FALSE)</f>
        <v>ար.</v>
      </c>
      <c r="H16" s="22" t="str">
        <f>VLOOKUP($A16,'համապետական I մաս'!$A$6:$J$126,7,FALSE)</f>
        <v>Անկուսակցական</v>
      </c>
      <c r="I16" s="22" t="str">
        <f>VLOOKUP($A16,'համապետական I մաս'!$A$6:$J$126,8,FALSE)</f>
        <v>AK0230721</v>
      </c>
      <c r="J16" s="22" t="str">
        <f>VLOOKUP($A16,'համապետական I մաս'!$A$6:$J$126,9,FALSE)</f>
        <v/>
      </c>
      <c r="K16" s="22" t="str">
        <f>VLOOKUP($A16,'համապետական I մաս'!$A$6:$J$126,10,FALSE)</f>
        <v>կենսաթոշակառու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3" t="s">
        <v>22</v>
      </c>
      <c r="C1" s="43"/>
      <c r="D1" s="43"/>
      <c r="E1" s="43"/>
      <c r="F1" s="43"/>
      <c r="G1" s="43"/>
      <c r="H1" s="43"/>
      <c r="I1" s="43"/>
      <c r="J1" s="43"/>
    </row>
    <row r="2" spans="1:11" ht="21.75" customHeight="1" x14ac:dyDescent="0.2">
      <c r="B2" s="40" t="s">
        <v>23</v>
      </c>
      <c r="C2" s="40"/>
      <c r="D2" s="40"/>
      <c r="E2" s="40"/>
      <c r="F2" s="40"/>
      <c r="G2" s="40"/>
      <c r="H2" s="40"/>
      <c r="I2" s="40"/>
      <c r="J2" s="40"/>
    </row>
    <row r="3" spans="1:11" ht="24" customHeight="1" x14ac:dyDescent="0.2">
      <c r="B3" s="48" t="str">
        <f>'համապետական I մաս'!A3:A3</f>
        <v>ԵԼՔ դաշինքի</v>
      </c>
      <c r="C3" s="48"/>
      <c r="D3" s="48"/>
      <c r="E3" s="48"/>
      <c r="F3" s="48"/>
      <c r="G3" s="48"/>
      <c r="H3" s="48"/>
      <c r="I3" s="48"/>
      <c r="J3" s="48"/>
    </row>
    <row r="4" spans="1:11" ht="21.75" customHeight="1" x14ac:dyDescent="0.2">
      <c r="B4" s="42" t="s">
        <v>724</v>
      </c>
      <c r="C4" s="42"/>
      <c r="D4" s="42"/>
      <c r="E4" s="42"/>
      <c r="F4" s="42"/>
      <c r="G4" s="42"/>
      <c r="H4" s="42"/>
      <c r="I4" s="42"/>
      <c r="J4" s="42"/>
    </row>
    <row r="5" spans="1:11" ht="38.25" x14ac:dyDescent="0.2">
      <c r="A5" s="14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4">
        <v>17</v>
      </c>
      <c r="B6" s="7"/>
      <c r="C6" s="22" t="str">
        <f>VLOOKUP($A6,'համապետական I մաս'!$A$6:$J$126,2,FALSE)</f>
        <v xml:space="preserve">Գորգիսյան </v>
      </c>
      <c r="D6" s="22" t="str">
        <f>VLOOKUP($A6,'համապետական I մաս'!$A$6:$J$126,3,FALSE)</f>
        <v>Գևորգ</v>
      </c>
      <c r="E6" s="22" t="str">
        <f>VLOOKUP($A6,'համապետական I մաս'!$A$6:$J$126,4,FALSE)</f>
        <v>Սամվելի</v>
      </c>
      <c r="F6" s="22" t="str">
        <f>VLOOKUP($A6,'համապետական I մաս'!$A$6:$J$126,5,FALSE)</f>
        <v>23/01/1986</v>
      </c>
      <c r="G6" s="22" t="str">
        <f>VLOOKUP($A6,'համապետական I մաս'!$A$6:$J$126,6,FALSE)</f>
        <v>ար.</v>
      </c>
      <c r="H6" s="22" t="str">
        <f>VLOOKUP($A6,'համապետական I մաս'!$A$6:$J$126,7,FALSE)</f>
        <v>ԼՀԿ</v>
      </c>
      <c r="I6" s="22" t="str">
        <f>VLOOKUP($A6,'համապետական I մաս'!$A$6:$J$126,8,FALSE)</f>
        <v>AN0250693</v>
      </c>
      <c r="J6" s="22" t="str">
        <f>VLOOKUP($A6,'համապետական I մաս'!$A$6:$J$126,9,FALSE)</f>
        <v>ք.Երևան, Դավթաշեն 1-ին թաղ., 20շ., բն 37</v>
      </c>
      <c r="K6" s="22" t="str">
        <f>VLOOKUP($A6,'համապետական I մաս'!$A$6:$J$126,10,FALSE)</f>
        <v>՚Այ Էյ Էմ Քլաուդ Արմենիա՚, վեբ թիմի ղեկավար</v>
      </c>
    </row>
    <row r="7" spans="1:11" ht="40.5" x14ac:dyDescent="0.2">
      <c r="A7" s="24">
        <v>8</v>
      </c>
      <c r="B7" s="7"/>
      <c r="C7" s="22" t="str">
        <f>VLOOKUP($A7,'համապետական I մաս'!$A$6:$J$126,2,FALSE)</f>
        <v>Կոնջորյան</v>
      </c>
      <c r="D7" s="22" t="str">
        <f>VLOOKUP($A7,'համապետական I մաս'!$A$6:$J$126,3,FALSE)</f>
        <v>Հայկ</v>
      </c>
      <c r="E7" s="22" t="str">
        <f>VLOOKUP($A7,'համապետական I մաս'!$A$6:$J$126,4,FALSE)</f>
        <v>Արսենի</v>
      </c>
      <c r="F7" s="22" t="str">
        <f>VLOOKUP($A7,'համապետական I մաս'!$A$6:$J$126,5,FALSE)</f>
        <v>30/05/1987</v>
      </c>
      <c r="G7" s="22" t="str">
        <f>VLOOKUP($A7,'համապետական I մաս'!$A$6:$J$126,6,FALSE)</f>
        <v>ար.</v>
      </c>
      <c r="H7" s="22" t="str">
        <f>VLOOKUP($A7,'համապետական I մաս'!$A$6:$J$126,7,FALSE)</f>
        <v>ԼՀԿ</v>
      </c>
      <c r="I7" s="22" t="str">
        <f>VLOOKUP($A7,'համապետական I մաս'!$A$6:$J$126,8,FALSE)</f>
        <v>AG0307846</v>
      </c>
      <c r="J7" s="22" t="str">
        <f>VLOOKUP($A7,'համապետական I մաս'!$A$6:$J$126,9,FALSE)</f>
        <v>ք. Չարենցավան, Սարալանջ թաղ. 2փ. Տուն 1/1</v>
      </c>
      <c r="K7" s="22" t="str">
        <f>VLOOKUP($A7,'համապետական I մաս'!$A$6:$J$126,10,FALSE)</f>
        <v>չի աշխատում</v>
      </c>
    </row>
    <row r="8" spans="1:11" ht="27" x14ac:dyDescent="0.2">
      <c r="A8" s="24">
        <v>35</v>
      </c>
      <c r="B8" s="7"/>
      <c r="C8" s="22" t="str">
        <f>VLOOKUP($A8,'համապետական I մաս'!$A$6:$J$126,2,FALSE)</f>
        <v>Բաբայան</v>
      </c>
      <c r="D8" s="22" t="str">
        <f>VLOOKUP($A8,'համապետական I մաս'!$A$6:$J$126,3,FALSE)</f>
        <v>Հարություն</v>
      </c>
      <c r="E8" s="22" t="str">
        <f>VLOOKUP($A8,'համապետական I մաս'!$A$6:$J$126,4,FALSE)</f>
        <v>Վիլիկի</v>
      </c>
      <c r="F8" s="22" t="str">
        <f>VLOOKUP($A8,'համապետական I մաս'!$A$6:$J$126,5,FALSE)</f>
        <v>18/12/1975</v>
      </c>
      <c r="G8" s="22" t="str">
        <f>VLOOKUP($A8,'համապետական I մաս'!$A$6:$J$126,6,FALSE)</f>
        <v>ար.</v>
      </c>
      <c r="H8" s="22" t="str">
        <f>VLOOKUP($A8,'համապետական I մաս'!$A$6:$J$126,7,FALSE)</f>
        <v>ԼՀԿ</v>
      </c>
      <c r="I8" s="22" t="str">
        <f>VLOOKUP($A8,'համապետական I մաս'!$A$6:$J$126,8,FALSE)</f>
        <v>AK0366527</v>
      </c>
      <c r="J8" s="22" t="str">
        <f>VLOOKUP($A8,'համապետական I մաս'!$A$6:$J$126,9,FALSE)</f>
        <v>ք. Երևան, Աբելյան 17, բն 80</v>
      </c>
      <c r="K8" s="22" t="str">
        <f>VLOOKUP($A8,'համապետական I մաս'!$A$6:$J$126,10,FALSE)</f>
        <v>՚Վի Էյջ Էյջ՚ ՍՊԸ, համահիմնադիր</v>
      </c>
    </row>
    <row r="9" spans="1:11" ht="27" x14ac:dyDescent="0.2">
      <c r="A9" s="24">
        <v>49</v>
      </c>
      <c r="B9" s="7"/>
      <c r="C9" s="22" t="str">
        <f>VLOOKUP($A9,'համապետական I մաս'!$A$6:$J$126,2,FALSE)</f>
        <v>Կոստանյան</v>
      </c>
      <c r="D9" s="22" t="str">
        <f>VLOOKUP($A9,'համապետական I մաս'!$A$6:$J$126,3,FALSE)</f>
        <v>Աննա</v>
      </c>
      <c r="E9" s="22" t="str">
        <f>VLOOKUP($A9,'համապետական I մաս'!$A$6:$J$126,4,FALSE)</f>
        <v>Մայիսի</v>
      </c>
      <c r="F9" s="22" t="str">
        <f>VLOOKUP($A9,'համապետական I մաս'!$A$6:$J$126,5,FALSE)</f>
        <v>17/01/1987</v>
      </c>
      <c r="G9" s="22" t="str">
        <f>VLOOKUP($A9,'համապետական I մաս'!$A$6:$J$126,6,FALSE)</f>
        <v>իգ.</v>
      </c>
      <c r="H9" s="22" t="str">
        <f>VLOOKUP($A9,'համապետական I մաս'!$A$6:$J$126,7,FALSE)</f>
        <v>ԼՀԿ</v>
      </c>
      <c r="I9" s="22" t="str">
        <f>VLOOKUP($A9,'համապետական I մաս'!$A$6:$J$126,8,FALSE)</f>
        <v>AN0469309</v>
      </c>
      <c r="J9" s="22" t="str">
        <f>VLOOKUP($A9,'համապետական I մաս'!$A$6:$J$126,9,FALSE)</f>
        <v>ք. Երևան, Դավթաշեն 2րդ թաղ., 43շ., բն 79</v>
      </c>
      <c r="K9" s="22" t="str">
        <f>VLOOKUP($A9,'համապետական I մաս'!$A$6:$J$126,10,FALSE)</f>
        <v>չի աշխատում</v>
      </c>
    </row>
    <row r="10" spans="1:11" ht="27" x14ac:dyDescent="0.2">
      <c r="A10" s="24">
        <v>67</v>
      </c>
      <c r="B10" s="7"/>
      <c r="C10" s="22" t="str">
        <f>VLOOKUP($A10,'համապետական I մաս'!$A$6:$J$126,2,FALSE)</f>
        <v>Մաթևոսյան</v>
      </c>
      <c r="D10" s="22" t="str">
        <f>VLOOKUP($A10,'համապետական I մաս'!$A$6:$J$126,3,FALSE)</f>
        <v>Գոհար</v>
      </c>
      <c r="E10" s="22" t="str">
        <f>VLOOKUP($A10,'համապետական I մաս'!$A$6:$J$126,4,FALSE)</f>
        <v>Կարոյի</v>
      </c>
      <c r="F10" s="22" t="str">
        <f>VLOOKUP($A10,'համապետական I մաս'!$A$6:$J$126,5,FALSE)</f>
        <v>16/02/1981</v>
      </c>
      <c r="G10" s="22" t="str">
        <f>VLOOKUP($A10,'համապետական I մաս'!$A$6:$J$126,6,FALSE)</f>
        <v>իգ.</v>
      </c>
      <c r="H10" s="22" t="str">
        <f>VLOOKUP($A10,'համապետական I մաս'!$A$6:$J$126,7,FALSE)</f>
        <v>ԼՀԿ</v>
      </c>
      <c r="I10" s="22" t="str">
        <f>VLOOKUP($A10,'համապետական I մաս'!$A$6:$J$126,8,FALSE)</f>
        <v>AN0247001</v>
      </c>
      <c r="J10" s="22" t="str">
        <f>VLOOKUP($A10,'համապետական I մաս'!$A$6:$J$126,9,FALSE)</f>
        <v>ք. Երևան, Աթոյան փ., տ. 111</v>
      </c>
      <c r="K10" s="22" t="str">
        <f>VLOOKUP($A10,'համապետական I մաս'!$A$6:$J$126,10,FALSE)</f>
        <v>՚Բեներիկ ՍՊԸ՚, Գլխավոր հաշվապահ</v>
      </c>
    </row>
    <row r="11" spans="1:11" ht="27" x14ac:dyDescent="0.2">
      <c r="A11" s="24">
        <v>92</v>
      </c>
      <c r="B11" s="7"/>
      <c r="C11" s="22" t="str">
        <f>VLOOKUP($A11,'համապետական I մաս'!$A$6:$J$126,2,FALSE)</f>
        <v xml:space="preserve">Մկրտչյան </v>
      </c>
      <c r="D11" s="22" t="str">
        <f>VLOOKUP($A11,'համապետական I մաս'!$A$6:$J$126,3,FALSE)</f>
        <v xml:space="preserve">Արմեն  </v>
      </c>
      <c r="E11" s="22" t="str">
        <f>VLOOKUP($A11,'համապետական I մաս'!$A$6:$J$126,4,FALSE)</f>
        <v>Պարգևի</v>
      </c>
      <c r="F11" s="22">
        <f>VLOOKUP($A11,'համապետական I մաս'!$A$6:$J$126,5,FALSE)</f>
        <v>27614</v>
      </c>
      <c r="G11" s="22" t="str">
        <f>VLOOKUP($A11,'համապետական I մաս'!$A$6:$J$126,6,FALSE)</f>
        <v>ար.</v>
      </c>
      <c r="H11" s="22" t="str">
        <f>VLOOKUP($A11,'համապետական I մաս'!$A$6:$J$126,7,FALSE)</f>
        <v>ԼՀԿ</v>
      </c>
      <c r="I11" s="22" t="str">
        <f>VLOOKUP($A11,'համապետական I մաս'!$A$6:$J$126,8,FALSE)</f>
        <v>AM0733138</v>
      </c>
      <c r="J11" s="22" t="str">
        <f>VLOOKUP($A11,'համապետական I մաս'!$A$6:$J$126,9,FALSE)</f>
        <v>ք. Երևան, Բագրատունյաց 12, բն. 32</v>
      </c>
      <c r="K11" s="22" t="str">
        <f>VLOOKUP($A11,'համապետական I մաս'!$A$6:$J$126,10,FALSE)</f>
        <v>չի աշխատում</v>
      </c>
    </row>
    <row r="12" spans="1:11" ht="67.5" x14ac:dyDescent="0.2">
      <c r="A12" s="24">
        <v>28</v>
      </c>
      <c r="B12" s="7"/>
      <c r="C12" s="22" t="str">
        <f>VLOOKUP($A12,'համապետական I մաս'!$A$6:$J$126,2,FALSE)</f>
        <v>Բաբայան</v>
      </c>
      <c r="D12" s="22" t="str">
        <f>VLOOKUP($A12,'համապետական I մաս'!$A$6:$J$126,3,FALSE)</f>
        <v>Նարեկ</v>
      </c>
      <c r="E12" s="22" t="str">
        <f>VLOOKUP($A12,'համապետական I մաս'!$A$6:$J$126,4,FALSE)</f>
        <v>Սամվելի</v>
      </c>
      <c r="F12" s="22" t="str">
        <f>VLOOKUP($A12,'համապետական I մաս'!$A$6:$J$126,5,FALSE)</f>
        <v>17.06.1984թ.</v>
      </c>
      <c r="G12" s="22" t="str">
        <f>VLOOKUP($A12,'համապետական I մաս'!$A$6:$J$126,6,FALSE)</f>
        <v>ար.</v>
      </c>
      <c r="H12" s="22" t="str">
        <f>VLOOKUP($A12,'համապետական I մաս'!$A$6:$J$126,7,FALSE)</f>
        <v>ՔՊԿ</v>
      </c>
      <c r="I12" s="22" t="str">
        <f>VLOOKUP($A12,'համապետական I մաս'!$A$6:$J$126,8,FALSE)</f>
        <v>008729782</v>
      </c>
      <c r="J12" s="22" t="str">
        <f>VLOOKUP($A12,'համապետական I մաս'!$A$6:$J$126,9,FALSE)</f>
        <v>ք.Երեւան,16թաղ., 30 շենք, բն.5</v>
      </c>
      <c r="K12" s="22" t="str">
        <f>VLOOKUP($A12,'համապետական I մաս'!$A$6:$J$126,10,FALSE)</f>
        <v>ՀՀ մտավոր սեփականության գործակալության գյուտերի եւ օգտակար մոդելների բաժնի գլխավոր մասնագետ-փորձագետ</v>
      </c>
    </row>
    <row r="13" spans="1:11" ht="40.5" x14ac:dyDescent="0.2">
      <c r="A13" s="24">
        <v>68</v>
      </c>
      <c r="B13" s="7"/>
      <c r="C13" s="22" t="str">
        <f>VLOOKUP($A13,'համապետական I մաս'!$A$6:$J$126,2,FALSE)</f>
        <v>Հովակիմյան</v>
      </c>
      <c r="D13" s="22" t="str">
        <f>VLOOKUP($A13,'համապետական I մաս'!$A$6:$J$126,3,FALSE)</f>
        <v>Վահագն</v>
      </c>
      <c r="E13" s="22" t="str">
        <f>VLOOKUP($A13,'համապետական I մաս'!$A$6:$J$126,4,FALSE)</f>
        <v>Միսակի</v>
      </c>
      <c r="F13" s="22" t="str">
        <f>VLOOKUP($A13,'համապետական I մաս'!$A$6:$J$126,5,FALSE)</f>
        <v>30.06.1974թ.</v>
      </c>
      <c r="G13" s="22" t="str">
        <f>VLOOKUP($A13,'համապետական I մաս'!$A$6:$J$126,6,FALSE)</f>
        <v>ար.</v>
      </c>
      <c r="H13" s="22" t="str">
        <f>VLOOKUP($A13,'համապետական I մաս'!$A$6:$J$126,7,FALSE)</f>
        <v>ՔՊԿ</v>
      </c>
      <c r="I13" s="22" t="str">
        <f>VLOOKUP($A13,'համապետական I մաս'!$A$6:$J$126,8,FALSE)</f>
        <v>AM0341784</v>
      </c>
      <c r="J13" s="22" t="str">
        <f>VLOOKUP($A13,'համապետական I մաս'!$A$6:$J$126,9,FALSE)</f>
        <v>ք.Երեւան, Սիլիկյան թ/մ, 2-րդ փողոց, 28 տուն</v>
      </c>
      <c r="K13" s="22" t="str">
        <f>VLOOKUP($A13,'համապետական I մաս'!$A$6:$J$126,10,FALSE)</f>
        <v>Քաղաքացիական պայմանագիր կուսակցության Վարչության անդամ</v>
      </c>
    </row>
    <row r="14" spans="1:11" ht="40.5" x14ac:dyDescent="0.2">
      <c r="A14" s="24">
        <v>7</v>
      </c>
      <c r="B14" s="7"/>
      <c r="C14" s="22" t="str">
        <f>VLOOKUP($A14,'համապետական I մաս'!$A$6:$J$126,2,FALSE)</f>
        <v>Նազարյան</v>
      </c>
      <c r="D14" s="22" t="str">
        <f>VLOOKUP($A14,'համապետական I մաս'!$A$6:$J$126,3,FALSE)</f>
        <v>Լենա</v>
      </c>
      <c r="E14" s="22" t="str">
        <f>VLOOKUP($A14,'համապետական I մաս'!$A$6:$J$126,4,FALSE)</f>
        <v>Ռաֆայելի</v>
      </c>
      <c r="F14" s="22" t="str">
        <f>VLOOKUP($A14,'համապետական I մաս'!$A$6:$J$126,5,FALSE)</f>
        <v>09.03.1983թ.</v>
      </c>
      <c r="G14" s="22" t="str">
        <f>VLOOKUP($A14,'համապետական I մաս'!$A$6:$J$126,6,FALSE)</f>
        <v>իգ.</v>
      </c>
      <c r="H14" s="22" t="str">
        <f>VLOOKUP($A14,'համապետական I մաս'!$A$6:$J$126,7,FALSE)</f>
        <v>ՔՊԿ</v>
      </c>
      <c r="I14" s="22" t="str">
        <f>VLOOKUP($A14,'համապետական I մաս'!$A$6:$J$126,8,FALSE)</f>
        <v>AK0503827</v>
      </c>
      <c r="J14" s="22" t="str">
        <f>VLOOKUP($A14,'համապետական I մաս'!$A$6:$J$126,9,FALSE)</f>
        <v>ք. Երեւան, Նորք-Մարաշ, Ամենակ Արմենակյանի փողոց, տուն 117/7</v>
      </c>
      <c r="K14" s="22" t="str">
        <f>VLOOKUP($A14,'համապետական I մաս'!$A$6:$J$126,10,FALSE)</f>
        <v>Չի աշխատում</v>
      </c>
    </row>
    <row r="15" spans="1:11" ht="27" x14ac:dyDescent="0.2">
      <c r="A15" s="24">
        <v>6</v>
      </c>
      <c r="B15" s="7"/>
      <c r="C15" s="22" t="str">
        <f>VLOOKUP($A15,'համապետական I մաս'!$A$6:$J$126,2,FALSE)</f>
        <v>Զեյնալյան</v>
      </c>
      <c r="D15" s="22" t="str">
        <f>VLOOKUP($A15,'համապետական I մաս'!$A$6:$J$126,3,FALSE)</f>
        <v>Արտակ</v>
      </c>
      <c r="E15" s="22" t="str">
        <f>VLOOKUP($A15,'համապետական I մաս'!$A$6:$J$126,4,FALSE)</f>
        <v>Հայկազի</v>
      </c>
      <c r="F15" s="22" t="str">
        <f>VLOOKUP($A15,'համապետական I մաս'!$A$6:$J$126,5,FALSE)</f>
        <v>09/09/1969</v>
      </c>
      <c r="G15" s="22" t="str">
        <f>VLOOKUP($A15,'համապետական I մաս'!$A$6:$J$126,6,FALSE)</f>
        <v>ար.</v>
      </c>
      <c r="H15" s="22" t="str">
        <f>VLOOKUP($A15,'համապետական I մաս'!$A$6:$J$126,7,FALSE)</f>
        <v>«Հանրապետություն» կուսակցություն</v>
      </c>
      <c r="I15" s="22" t="str">
        <f>VLOOKUP($A15,'համապետական I մաս'!$A$6:$J$126,8,FALSE)</f>
        <v>AK0482979</v>
      </c>
      <c r="J15" s="22" t="str">
        <f>VLOOKUP($A15,'համապետական I մաս'!$A$6:$J$126,9,FALSE)</f>
        <v>ք Երևան, Հր. Քոչարի փող.,16 րդ շ., թ. 18 բն</v>
      </c>
      <c r="K15" s="22" t="str">
        <f>VLOOKUP($A15,'համապետական I մաս'!$A$6:$J$126,10,FALSE)</f>
        <v>անհատ ձեռներեց</v>
      </c>
    </row>
    <row r="16" spans="1:11" ht="27" x14ac:dyDescent="0.2">
      <c r="A16" s="24">
        <v>87</v>
      </c>
      <c r="B16" s="7"/>
      <c r="C16" s="22" t="str">
        <f>VLOOKUP($A16,'համապետական I մաս'!$A$6:$J$126,2,FALSE)</f>
        <v>Ենգիբարյան</v>
      </c>
      <c r="D16" s="22" t="str">
        <f>VLOOKUP($A16,'համապետական I մաս'!$A$6:$J$126,3,FALSE)</f>
        <v>Վիկտր</v>
      </c>
      <c r="E16" s="22" t="str">
        <f>VLOOKUP($A16,'համապետական I մաս'!$A$6:$J$126,4,FALSE)</f>
        <v>Լևոնի</v>
      </c>
      <c r="F16" s="22">
        <f>VLOOKUP($A16,'համապետական I մաս'!$A$6:$J$126,5,FALSE)</f>
        <v>29897</v>
      </c>
      <c r="G16" s="22" t="str">
        <f>VLOOKUP($A16,'համապետական I մաս'!$A$6:$J$126,6,FALSE)</f>
        <v>ար.</v>
      </c>
      <c r="H16" s="22" t="str">
        <f>VLOOKUP($A16,'համապետական I մաս'!$A$6:$J$126,7,FALSE)</f>
        <v>Անկուսակցական</v>
      </c>
      <c r="I16" s="22" t="str">
        <f>VLOOKUP($A16,'համապետական I մաս'!$A$6:$J$126,8,FALSE)</f>
        <v>AM0234967</v>
      </c>
      <c r="J16" s="22" t="str">
        <f>VLOOKUP($A16,'համապետական I մաս'!$A$6:$J$126,9,FALSE)</f>
        <v>ք. Երևան, Դրոյի 18շ, 20բն</v>
      </c>
      <c r="K16" s="22" t="str">
        <f>VLOOKUP($A16,'համապետական I մաս'!$A$6:$J$126,10,FALSE)</f>
        <v>՚Հայաստանի Եվրոպական շարժում՚ ՀԿ, նախագահ</v>
      </c>
    </row>
    <row r="17" spans="1:11" ht="40.5" x14ac:dyDescent="0.2">
      <c r="A17" s="24">
        <v>113</v>
      </c>
      <c r="B17" s="7"/>
      <c r="C17" s="22" t="str">
        <f>VLOOKUP($A17,'համապետական I մաս'!$A$6:$J$126,2,FALSE)</f>
        <v>Խաչատրյան</v>
      </c>
      <c r="D17" s="22" t="str">
        <f>VLOOKUP($A17,'համապետական I մաս'!$A$6:$J$126,3,FALSE)</f>
        <v>Հռիփսիմե</v>
      </c>
      <c r="E17" s="22" t="str">
        <f>VLOOKUP($A17,'համապետական I մաս'!$A$6:$J$126,4,FALSE)</f>
        <v>Մարտինի</v>
      </c>
      <c r="F17" s="22" t="str">
        <f>VLOOKUP($A17,'համապետական I մաս'!$A$6:$J$126,5,FALSE)</f>
        <v>18.02.1989թ.</v>
      </c>
      <c r="G17" s="22" t="str">
        <f>VLOOKUP($A17,'համապետական I մաս'!$A$6:$J$126,6,FALSE)</f>
        <v>իգ.</v>
      </c>
      <c r="H17" s="22" t="str">
        <f>VLOOKUP($A17,'համապետական I մաս'!$A$6:$J$126,7,FALSE)</f>
        <v>ՔՊԿ</v>
      </c>
      <c r="I17" s="22" t="str">
        <f>VLOOKUP($A17,'համապետական I մաս'!$A$6:$J$126,8,FALSE)</f>
        <v>AH0205862</v>
      </c>
      <c r="J17" s="22" t="str">
        <f>VLOOKUP($A17,'համապետական I մաս'!$A$6:$J$126,9,FALSE)</f>
        <v>ՀՀ Արմավիրի մարզ, ք.Էջմիածին, Պետրոզավոդսկ 44</v>
      </c>
      <c r="K17" s="22" t="str">
        <f>VLOOKUP($A17,'համապետական I մաս'!$A$6:$J$126,10,FALSE)</f>
        <v>Արարատ բանկ ԲԲԸ, ՏՏ մասնագետ</v>
      </c>
    </row>
    <row r="18" spans="1:11" ht="40.5" x14ac:dyDescent="0.2">
      <c r="A18" s="24">
        <v>52</v>
      </c>
      <c r="B18" s="7"/>
      <c r="C18" s="22" t="str">
        <f>VLOOKUP($A18,'համապետական I մաս'!$A$6:$J$126,2,FALSE)</f>
        <v>Լևոնյան</v>
      </c>
      <c r="D18" s="22" t="str">
        <f>VLOOKUP($A18,'համապետական I մաս'!$A$6:$J$126,3,FALSE)</f>
        <v>Սարգիս</v>
      </c>
      <c r="E18" s="22" t="str">
        <f>VLOOKUP($A18,'համապետական I մաս'!$A$6:$J$126,4,FALSE)</f>
        <v>Ռուբիկի</v>
      </c>
      <c r="F18" s="22">
        <f>VLOOKUP($A18,'համապետական I մաս'!$A$6:$J$126,5,FALSE)</f>
        <v>28075</v>
      </c>
      <c r="G18" s="22" t="str">
        <f>VLOOKUP($A18,'համապետական I մաս'!$A$6:$J$126,6,FALSE)</f>
        <v>ար.</v>
      </c>
      <c r="H18" s="22" t="str">
        <f>VLOOKUP($A18,'համապետական I մաս'!$A$6:$J$126,7,FALSE)</f>
        <v>«Հանրապետություն» կուսակցություն</v>
      </c>
      <c r="I18" s="22" t="str">
        <f>VLOOKUP($A18,'համապետական I մաս'!$A$6:$J$126,8,FALSE)</f>
        <v>AM0604022</v>
      </c>
      <c r="J18" s="22" t="str">
        <f>VLOOKUP($A18,'համապետական I մաս'!$A$6:$J$126,9,FALSE)</f>
        <v>ք. Երևան, Բաշինջաղյան փող., 187-րդ շ., բն .9</v>
      </c>
      <c r="K18" s="22" t="str">
        <f>VLOOKUP($A18,'համապետական I մաս'!$A$6:$J$126,10,FALSE)</f>
        <v>Ք. Երևան, «Արմոբիլ», անվտանգության ծառայություն, պահնորդ</v>
      </c>
    </row>
    <row r="19" spans="1:11" ht="40.5" x14ac:dyDescent="0.2">
      <c r="A19" s="24">
        <v>114</v>
      </c>
      <c r="B19" s="7"/>
      <c r="C19" s="22" t="str">
        <f>VLOOKUP($A19,'համապետական I մաս'!$A$6:$J$126,2,FALSE)</f>
        <v>Բաղդասարյան</v>
      </c>
      <c r="D19" s="22" t="str">
        <f>VLOOKUP($A19,'համապետական I մաս'!$A$6:$J$126,3,FALSE)</f>
        <v>Նիկոլայ</v>
      </c>
      <c r="E19" s="22" t="str">
        <f>VLOOKUP($A19,'համապետական I մաս'!$A$6:$J$126,4,FALSE)</f>
        <v>Յուրիի</v>
      </c>
      <c r="F19" s="22" t="str">
        <f>VLOOKUP($A19,'համապետական I մաս'!$A$6:$J$126,5,FALSE)</f>
        <v>04.10.1975թ.</v>
      </c>
      <c r="G19" s="22" t="str">
        <f>VLOOKUP($A19,'համապետական I մաս'!$A$6:$J$126,6,FALSE)</f>
        <v>ար.</v>
      </c>
      <c r="H19" s="22" t="str">
        <f>VLOOKUP($A19,'համապետական I մաս'!$A$6:$J$126,7,FALSE)</f>
        <v>անկուսակցական</v>
      </c>
      <c r="I19" s="22" t="str">
        <f>VLOOKUP($A19,'համապետական I մաս'!$A$6:$J$126,8,FALSE)</f>
        <v>000986869</v>
      </c>
      <c r="J19" s="22" t="str">
        <f>VLOOKUP($A19,'համապետական I մաս'!$A$6:$J$126,9,FALSE)</f>
        <v>ՀՀ ք.Երեւան, Քանաքեռ-Զեյթուն, Կ. Ուլնեցուփողոց, 7 շենք, բն. 5</v>
      </c>
      <c r="K19" s="22" t="str">
        <f>VLOOKUP($A19,'համապետական I մաս'!$A$6:$J$126,10,FALSE)</f>
        <v>Արնի Լեգալ Էյր ՍՊԸ, տնօրեն, փաստաբան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3" t="s">
        <v>22</v>
      </c>
      <c r="C1" s="43"/>
      <c r="D1" s="43"/>
      <c r="E1" s="43"/>
      <c r="F1" s="43"/>
      <c r="G1" s="43"/>
      <c r="H1" s="43"/>
      <c r="I1" s="43"/>
      <c r="J1" s="43"/>
    </row>
    <row r="2" spans="1:11" ht="21.75" customHeight="1" x14ac:dyDescent="0.2">
      <c r="B2" s="40" t="s">
        <v>24</v>
      </c>
      <c r="C2" s="40"/>
      <c r="D2" s="40"/>
      <c r="E2" s="40"/>
      <c r="F2" s="40"/>
      <c r="G2" s="40"/>
      <c r="H2" s="40"/>
      <c r="I2" s="40"/>
      <c r="J2" s="40"/>
    </row>
    <row r="3" spans="1:11" ht="24" customHeight="1" x14ac:dyDescent="0.2">
      <c r="B3" s="48" t="str">
        <f>'համապետական I մաս'!A3:A3</f>
        <v>ԵԼՔ դաշինքի</v>
      </c>
      <c r="C3" s="48"/>
      <c r="D3" s="48"/>
      <c r="E3" s="48"/>
      <c r="F3" s="48"/>
      <c r="G3" s="48"/>
      <c r="H3" s="48"/>
      <c r="I3" s="48"/>
      <c r="J3" s="48"/>
    </row>
    <row r="4" spans="1:11" ht="21.75" customHeight="1" x14ac:dyDescent="0.2">
      <c r="B4" s="42" t="s">
        <v>724</v>
      </c>
      <c r="C4" s="42"/>
      <c r="D4" s="42"/>
      <c r="E4" s="42"/>
      <c r="F4" s="42"/>
      <c r="G4" s="42"/>
      <c r="H4" s="42"/>
      <c r="I4" s="42"/>
      <c r="J4" s="42"/>
    </row>
    <row r="5" spans="1:11" ht="38.25" x14ac:dyDescent="0.2">
      <c r="A5" s="14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54" x14ac:dyDescent="0.2">
      <c r="A6" s="24">
        <v>9</v>
      </c>
      <c r="B6" s="7"/>
      <c r="C6" s="22" t="str">
        <f>VLOOKUP($A6,'համապետական I մաս'!$A$6:$J$126,2,FALSE)</f>
        <v>Հարությունյան</v>
      </c>
      <c r="D6" s="22" t="str">
        <f>VLOOKUP($A6,'համապետական I մաս'!$A$6:$J$126,3,FALSE)</f>
        <v>Արայիկ</v>
      </c>
      <c r="E6" s="22" t="str">
        <f>VLOOKUP($A6,'համապետական I մաս'!$A$6:$J$126,4,FALSE)</f>
        <v>Էդուարդի</v>
      </c>
      <c r="F6" s="22" t="str">
        <f>VLOOKUP($A6,'համապետական I մաս'!$A$6:$J$126,5,FALSE)</f>
        <v>02.09.1979թ.</v>
      </c>
      <c r="G6" s="22" t="str">
        <f>VLOOKUP($A6,'համապետական I մաս'!$A$6:$J$126,6,FALSE)</f>
        <v>ար.</v>
      </c>
      <c r="H6" s="22" t="str">
        <f>VLOOKUP($A6,'համապետական I մաս'!$A$6:$J$126,7,FALSE)</f>
        <v>ՔՊԿ</v>
      </c>
      <c r="I6" s="22" t="str">
        <f>VLOOKUP($A6,'համապետական I մաս'!$A$6:$J$126,8,FALSE)</f>
        <v>000974964</v>
      </c>
      <c r="J6" s="22" t="str">
        <f>VLOOKUP($A6,'համապետական I մաս'!$A$6:$J$126,9,FALSE)</f>
        <v>ք. Երեւան, Գ. Նժդեհի 9, բնակարան 45</v>
      </c>
      <c r="K6" s="22" t="str">
        <f>VLOOKUP($A6,'համապետական I մաս'!$A$6:$J$126,10,FALSE)</f>
        <v>Երեւանի պետական համալսարան, արաբագիտության ամբիոն,դասախոս</v>
      </c>
    </row>
    <row r="7" spans="1:11" ht="27" x14ac:dyDescent="0.2">
      <c r="A7" s="24">
        <v>19</v>
      </c>
      <c r="B7" s="7"/>
      <c r="C7" s="22" t="str">
        <f>VLOOKUP($A7,'համապետական I մաս'!$A$6:$J$126,2,FALSE)</f>
        <v>Միրզոյան</v>
      </c>
      <c r="D7" s="22" t="str">
        <f>VLOOKUP($A7,'համապետական I մաս'!$A$6:$J$126,3,FALSE)</f>
        <v>Արարատ</v>
      </c>
      <c r="E7" s="22" t="str">
        <f>VLOOKUP($A7,'համապետական I մաս'!$A$6:$J$126,4,FALSE)</f>
        <v>Սամվելի</v>
      </c>
      <c r="F7" s="22" t="str">
        <f>VLOOKUP($A7,'համապետական I մաս'!$A$6:$J$126,5,FALSE)</f>
        <v>23.11.1979թ.</v>
      </c>
      <c r="G7" s="22" t="str">
        <f>VLOOKUP($A7,'համապետական I մաս'!$A$6:$J$126,6,FALSE)</f>
        <v>ար.</v>
      </c>
      <c r="H7" s="22" t="str">
        <f>VLOOKUP($A7,'համապետական I մաս'!$A$6:$J$126,7,FALSE)</f>
        <v>ՔՊԿ</v>
      </c>
      <c r="I7" s="22" t="str">
        <f>VLOOKUP($A7,'համապետական I մաս'!$A$6:$J$126,8,FALSE)</f>
        <v>AM0324401</v>
      </c>
      <c r="J7" s="22" t="str">
        <f>VLOOKUP($A7,'համապետական I մաս'!$A$6:$J$126,9,FALSE)</f>
        <v>ք.Երեւան, Արշակունյաց 50/1, բն. 12</v>
      </c>
      <c r="K7" s="22" t="str">
        <f>VLOOKUP($A7,'համապետական I մաս'!$A$6:$J$126,10,FALSE)</f>
        <v>Չի աշխատում</v>
      </c>
    </row>
    <row r="8" spans="1:11" ht="27" x14ac:dyDescent="0.2">
      <c r="A8" s="24">
        <v>64</v>
      </c>
      <c r="B8" s="7"/>
      <c r="C8" s="22" t="str">
        <f>VLOOKUP($A8,'համապետական I մաս'!$A$6:$J$126,2,FALSE)</f>
        <v>Հակոբյան</v>
      </c>
      <c r="D8" s="22" t="str">
        <f>VLOOKUP($A8,'համապետական I մաս'!$A$6:$J$126,3,FALSE)</f>
        <v>Հրաչյա</v>
      </c>
      <c r="E8" s="22" t="str">
        <f>VLOOKUP($A8,'համապետական I մաս'!$A$6:$J$126,4,FALSE)</f>
        <v>Վաչիկի</v>
      </c>
      <c r="F8" s="22" t="str">
        <f>VLOOKUP($A8,'համապետական I մաս'!$A$6:$J$126,5,FALSE)</f>
        <v>15.07.1980թ.</v>
      </c>
      <c r="G8" s="22" t="str">
        <f>VLOOKUP($A8,'համապետական I մաս'!$A$6:$J$126,6,FALSE)</f>
        <v>ար.</v>
      </c>
      <c r="H8" s="22" t="str">
        <f>VLOOKUP($A8,'համապետական I մաս'!$A$6:$J$126,7,FALSE)</f>
        <v>ՔՊԿ</v>
      </c>
      <c r="I8" s="22" t="str">
        <f>VLOOKUP($A8,'համապետական I մաս'!$A$6:$J$126,8,FALSE)</f>
        <v>BA1919906</v>
      </c>
      <c r="J8" s="22" t="str">
        <f>VLOOKUP($A8,'համապետական I մաս'!$A$6:$J$126,9,FALSE)</f>
        <v>ք. Երեւան, Չեխովի փողոց, շենք 8, բն. 50</v>
      </c>
      <c r="K8" s="22" t="str">
        <f>VLOOKUP($A8,'համապետական I մաս'!$A$6:$J$126,10,FALSE)</f>
        <v>Դարեսկիզբ ՍՊԸ</v>
      </c>
    </row>
    <row r="9" spans="1:11" ht="40.5" x14ac:dyDescent="0.2">
      <c r="A9" s="24">
        <v>77</v>
      </c>
      <c r="B9" s="7"/>
      <c r="C9" s="22" t="str">
        <f>VLOOKUP($A9,'համապետական I մաս'!$A$6:$J$126,2,FALSE)</f>
        <v>Համբարձումյան</v>
      </c>
      <c r="D9" s="22" t="str">
        <f>VLOOKUP($A9,'համապետական I մաս'!$A$6:$J$126,3,FALSE)</f>
        <v>Համբարձում</v>
      </c>
      <c r="E9" s="22" t="str">
        <f>VLOOKUP($A9,'համապետական I մաս'!$A$6:$J$126,4,FALSE)</f>
        <v>Գագիկի</v>
      </c>
      <c r="F9" s="22" t="str">
        <f>VLOOKUP($A9,'համապետական I մաս'!$A$6:$J$126,5,FALSE)</f>
        <v>12.08.1984թ.</v>
      </c>
      <c r="G9" s="22" t="str">
        <f>VLOOKUP($A9,'համապետական I մաս'!$A$6:$J$126,6,FALSE)</f>
        <v>ար.</v>
      </c>
      <c r="H9" s="22" t="str">
        <f>VLOOKUP($A9,'համապետական I մաս'!$A$6:$J$126,7,FALSE)</f>
        <v>ՔՊԿ</v>
      </c>
      <c r="I9" s="22" t="str">
        <f>VLOOKUP($A9,'համապետական I մաս'!$A$6:$J$126,8,FALSE)</f>
        <v>AF0337319</v>
      </c>
      <c r="J9" s="22" t="str">
        <f>VLOOKUP($A9,'համապետական I մաս'!$A$6:$J$126,9,FALSE)</f>
        <v>ք.Երեւան, Ներքին Շենգավիթ, 4-րդ փողոց, 44 տուն</v>
      </c>
      <c r="K9" s="22" t="str">
        <f>VLOOKUP($A9,'համապետական I մաս'!$A$6:$J$126,10,FALSE)</f>
        <v>Թումո կրթական կենտրոն, դասընթացավար</v>
      </c>
    </row>
    <row r="10" spans="1:11" ht="40.5" x14ac:dyDescent="0.2">
      <c r="A10" s="24">
        <v>37</v>
      </c>
      <c r="B10" s="7"/>
      <c r="C10" s="22" t="str">
        <f>VLOOKUP($A10,'համապետական I մաս'!$A$6:$J$126,2,FALSE)</f>
        <v>Ռուբինյան</v>
      </c>
      <c r="D10" s="22" t="str">
        <f>VLOOKUP($A10,'համապետական I մաս'!$A$6:$J$126,3,FALSE)</f>
        <v>Ռուբեն</v>
      </c>
      <c r="E10" s="22" t="str">
        <f>VLOOKUP($A10,'համապետական I մաս'!$A$6:$J$126,4,FALSE)</f>
        <v>Կարապետի</v>
      </c>
      <c r="F10" s="22" t="str">
        <f>VLOOKUP($A10,'համապետական I մաս'!$A$6:$J$126,5,FALSE)</f>
        <v>08.03.1990թ.</v>
      </c>
      <c r="G10" s="22" t="str">
        <f>VLOOKUP($A10,'համապետական I մաս'!$A$6:$J$126,6,FALSE)</f>
        <v>ար.</v>
      </c>
      <c r="H10" s="22" t="str">
        <f>VLOOKUP($A10,'համապետական I մաս'!$A$6:$J$126,7,FALSE)</f>
        <v>ՔՊԿ</v>
      </c>
      <c r="I10" s="22" t="str">
        <f>VLOOKUP($A10,'համապետական I մաս'!$A$6:$J$126,8,FALSE)</f>
        <v>008807927</v>
      </c>
      <c r="J10" s="22" t="str">
        <f>VLOOKUP($A10,'համապետական I մաս'!$A$6:$J$126,9,FALSE)</f>
        <v>ք.Երեւան, Շեւչենկո 17/1</v>
      </c>
      <c r="K10" s="22" t="str">
        <f>VLOOKUP($A10,'համապետական I մաս'!$A$6:$J$126,10,FALSE)</f>
        <v>Սոֆթ Կոնստրակտ ընկերություն, թարգմանիչ-խմբագիր</v>
      </c>
    </row>
    <row r="11" spans="1:11" ht="27" x14ac:dyDescent="0.2">
      <c r="A11" s="24">
        <v>33</v>
      </c>
      <c r="B11" s="7"/>
      <c r="C11" s="22" t="str">
        <f>VLOOKUP($A11,'համապետական I մաս'!$A$6:$J$126,2,FALSE)</f>
        <v>Տեր-Մարգարյան</v>
      </c>
      <c r="D11" s="22" t="str">
        <f>VLOOKUP($A11,'համապետական I մաս'!$A$6:$J$126,3,FALSE)</f>
        <v>Տիգրան</v>
      </c>
      <c r="E11" s="22" t="str">
        <f>VLOOKUP($A11,'համապետական I մաս'!$A$6:$J$126,4,FALSE)</f>
        <v>Գեղամի</v>
      </c>
      <c r="F11" s="22">
        <f>VLOOKUP($A11,'համապետական I մաս'!$A$6:$J$126,5,FALSE)</f>
        <v>30053</v>
      </c>
      <c r="G11" s="22" t="str">
        <f>VLOOKUP($A11,'համապետական I մաս'!$A$6:$J$126,6,FALSE)</f>
        <v>ար.</v>
      </c>
      <c r="H11" s="22" t="str">
        <f>VLOOKUP($A11,'համապետական I մաս'!$A$6:$J$126,7,FALSE)</f>
        <v>«Հանրապետություն» կուսակցություն</v>
      </c>
      <c r="I11" s="22" t="str">
        <f>VLOOKUP($A11,'համապետական I մաս'!$A$6:$J$126,8,FALSE)</f>
        <v>AK0382481</v>
      </c>
      <c r="J11" s="22" t="str">
        <f>VLOOKUP($A11,'համապետական I մաս'!$A$6:$J$126,9,FALSE)</f>
        <v>քաղ. Երևան, Մուրացանի փող., 117 շենք, թիվ. 13 բն.</v>
      </c>
      <c r="K11" s="22" t="str">
        <f>VLOOKUP($A11,'համապետական I մաս'!$A$6:$J$126,10,FALSE)</f>
        <v>չի աշխատում</v>
      </c>
    </row>
    <row r="12" spans="1:11" ht="27" x14ac:dyDescent="0.2">
      <c r="A12" s="24">
        <v>99</v>
      </c>
      <c r="B12" s="7"/>
      <c r="C12" s="22" t="str">
        <f>VLOOKUP($A12,'համապետական I մաս'!$A$6:$J$126,2,FALSE)</f>
        <v>Սարգսյան</v>
      </c>
      <c r="D12" s="22" t="str">
        <f>VLOOKUP($A12,'համապետական I մաս'!$A$6:$J$126,3,FALSE)</f>
        <v>Նվարդ</v>
      </c>
      <c r="E12" s="22" t="str">
        <f>VLOOKUP($A12,'համապետական I մաս'!$A$6:$J$126,4,FALSE)</f>
        <v>Անդրանիկի</v>
      </c>
      <c r="F12" s="22" t="str">
        <f>VLOOKUP($A12,'համապետական I մաս'!$A$6:$J$126,5,FALSE)</f>
        <v>13.06.1985թ.</v>
      </c>
      <c r="G12" s="22" t="str">
        <f>VLOOKUP($A12,'համապետական I մաս'!$A$6:$J$126,6,FALSE)</f>
        <v>իգ.</v>
      </c>
      <c r="H12" s="22" t="str">
        <f>VLOOKUP($A12,'համապետական I մաս'!$A$6:$J$126,7,FALSE)</f>
        <v>ՔՊԿ</v>
      </c>
      <c r="I12" s="22" t="str">
        <f>VLOOKUP($A12,'համապետական I մաս'!$A$6:$J$126,8,FALSE)</f>
        <v>AF0524749</v>
      </c>
      <c r="J12" s="22" t="str">
        <f>VLOOKUP($A12,'համապետական I մաս'!$A$6:$J$126,9,FALSE)</f>
        <v>ք.Երեւան, Ա.Բաբաջանյան 26, բն. 44</v>
      </c>
      <c r="K12" s="22" t="str">
        <f>VLOOKUP($A12,'համապետական I մաս'!$A$6:$J$126,10,FALSE)</f>
        <v>Մխիթար Սեբաստացի կրթահամալիր, Քոլեջի տնօրեն</v>
      </c>
    </row>
    <row r="13" spans="1:11" ht="27" x14ac:dyDescent="0.2">
      <c r="A13" s="24">
        <v>56</v>
      </c>
      <c r="B13" s="7"/>
      <c r="C13" s="22" t="str">
        <f>VLOOKUP($A13,'համապետական I մաս'!$A$6:$J$126,2,FALSE)</f>
        <v>Սարոյան</v>
      </c>
      <c r="D13" s="22" t="str">
        <f>VLOOKUP($A13,'համապետական I մաս'!$A$6:$J$126,3,FALSE)</f>
        <v>Քրիստինա</v>
      </c>
      <c r="E13" s="22" t="str">
        <f>VLOOKUP($A13,'համապետական I մաս'!$A$6:$J$126,4,FALSE)</f>
        <v>Կամոյի</v>
      </c>
      <c r="F13" s="22">
        <f>VLOOKUP($A13,'համապետական I մաս'!$A$6:$J$126,5,FALSE)</f>
        <v>30567</v>
      </c>
      <c r="G13" s="22" t="str">
        <f>VLOOKUP($A13,'համապետական I մաս'!$A$6:$J$126,6,FALSE)</f>
        <v>իգ.</v>
      </c>
      <c r="H13" s="22" t="str">
        <f>VLOOKUP($A13,'համապետական I մաս'!$A$6:$J$126,7,FALSE)</f>
        <v>«Հանրապետություն» կուսակցություն</v>
      </c>
      <c r="I13" s="22" t="str">
        <f>VLOOKUP($A13,'համապետական I մաս'!$A$6:$J$126,8,FALSE)</f>
        <v>AH0511494</v>
      </c>
      <c r="J13" s="22" t="str">
        <f>VLOOKUP($A13,'համապետական I մաս'!$A$6:$J$126,9,FALSE)</f>
        <v>ք. Երևան, Մու րացանի փող., 117-րդ շ., բն. 13</v>
      </c>
      <c r="K13" s="22" t="str">
        <f>VLOOKUP($A13,'համապետական I մաս'!$A$6:$J$126,10,FALSE)</f>
        <v>չի աշխատում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3" t="s">
        <v>22</v>
      </c>
      <c r="C1" s="43"/>
      <c r="D1" s="43"/>
      <c r="E1" s="43"/>
      <c r="F1" s="43"/>
      <c r="G1" s="43"/>
      <c r="H1" s="43"/>
      <c r="I1" s="43"/>
      <c r="J1" s="43"/>
    </row>
    <row r="2" spans="1:11" ht="21.75" customHeight="1" x14ac:dyDescent="0.2">
      <c r="B2" s="40" t="s">
        <v>25</v>
      </c>
      <c r="C2" s="40"/>
      <c r="D2" s="40"/>
      <c r="E2" s="40"/>
      <c r="F2" s="40"/>
      <c r="G2" s="40"/>
      <c r="H2" s="40"/>
      <c r="I2" s="40"/>
      <c r="J2" s="40"/>
    </row>
    <row r="3" spans="1:11" ht="24" customHeight="1" x14ac:dyDescent="0.2">
      <c r="B3" s="48" t="str">
        <f>'համապետական I մաս'!A3:A3</f>
        <v>ԵԼՔ դաշինքի</v>
      </c>
      <c r="C3" s="48"/>
      <c r="D3" s="48"/>
      <c r="E3" s="48"/>
      <c r="F3" s="48"/>
      <c r="G3" s="48"/>
      <c r="H3" s="48"/>
      <c r="I3" s="48"/>
      <c r="J3" s="48"/>
    </row>
    <row r="4" spans="1:11" ht="21.75" customHeight="1" x14ac:dyDescent="0.2">
      <c r="B4" s="42" t="s">
        <v>736</v>
      </c>
      <c r="C4" s="42"/>
      <c r="D4" s="42"/>
      <c r="E4" s="42"/>
      <c r="F4" s="42"/>
      <c r="G4" s="42"/>
      <c r="H4" s="42"/>
      <c r="I4" s="42"/>
      <c r="J4" s="42"/>
    </row>
    <row r="5" spans="1:11" ht="38.25" x14ac:dyDescent="0.2">
      <c r="A5" s="14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4">
        <v>32</v>
      </c>
      <c r="B6" s="7"/>
      <c r="C6" s="22" t="str">
        <f>VLOOKUP($A6,'համապետական I մաս'!$A$6:$J$126,2,FALSE)</f>
        <v>Ավինյան</v>
      </c>
      <c r="D6" s="22" t="str">
        <f>VLOOKUP($A6,'համապետական I մաս'!$A$6:$J$126,3,FALSE)</f>
        <v>Տիգրան</v>
      </c>
      <c r="E6" s="22" t="str">
        <f>VLOOKUP($A6,'համապետական I մաս'!$A$6:$J$126,4,FALSE)</f>
        <v>Արմենի</v>
      </c>
      <c r="F6" s="22" t="str">
        <f>VLOOKUP($A6,'համապետական I մաս'!$A$6:$J$126,5,FALSE)</f>
        <v>28.02.1989թ.</v>
      </c>
      <c r="G6" s="22" t="str">
        <f>VLOOKUP($A6,'համապետական I մաս'!$A$6:$J$126,6,FALSE)</f>
        <v>ար.</v>
      </c>
      <c r="H6" s="22" t="str">
        <f>VLOOKUP($A6,'համապետական I մաս'!$A$6:$J$126,7,FALSE)</f>
        <v>ՔՊԿ</v>
      </c>
      <c r="I6" s="22" t="str">
        <f>VLOOKUP($A6,'համապետական I մաս'!$A$6:$J$126,8,FALSE)</f>
        <v>BA1999560</v>
      </c>
      <c r="J6" s="22" t="str">
        <f>VLOOKUP($A6,'համապետական I մաս'!$A$6:$J$126,9,FALSE)</f>
        <v>ք.Երեւան, Ագաթանգեղոսի 7, բն. 30</v>
      </c>
      <c r="K6" s="22" t="str">
        <f>VLOOKUP($A6,'համապետական I մաս'!$A$6:$J$126,10,FALSE)</f>
        <v>Իգիթյան ՍՊԸ, տնօրեն</v>
      </c>
    </row>
    <row r="7" spans="1:11" ht="27" x14ac:dyDescent="0.2">
      <c r="A7" s="24">
        <v>97</v>
      </c>
      <c r="B7" s="7"/>
      <c r="C7" s="22" t="str">
        <f>VLOOKUP($A7,'համապետական I մաս'!$A$6:$J$126,2,FALSE)</f>
        <v>Աղաջանյան</v>
      </c>
      <c r="D7" s="22" t="str">
        <f>VLOOKUP($A7,'համապետական I մաս'!$A$6:$J$126,3,FALSE)</f>
        <v>Էդուարդ</v>
      </c>
      <c r="E7" s="22" t="str">
        <f>VLOOKUP($A7,'համապետական I մաս'!$A$6:$J$126,4,FALSE)</f>
        <v>Արթուրի</v>
      </c>
      <c r="F7" s="22" t="str">
        <f>VLOOKUP($A7,'համապետական I մաս'!$A$6:$J$126,5,FALSE)</f>
        <v>29.08.1988թ.</v>
      </c>
      <c r="G7" s="22" t="str">
        <f>VLOOKUP($A7,'համապետական I մաս'!$A$6:$J$126,6,FALSE)</f>
        <v>ար.</v>
      </c>
      <c r="H7" s="22" t="str">
        <f>VLOOKUP($A7,'համապետական I մաս'!$A$6:$J$126,7,FALSE)</f>
        <v>ՔՊԿ</v>
      </c>
      <c r="I7" s="22" t="str">
        <f>VLOOKUP($A7,'համապետական I մաս'!$A$6:$J$126,8,FALSE)</f>
        <v>004163887</v>
      </c>
      <c r="J7" s="22" t="str">
        <f>VLOOKUP($A7,'համապետական I մաս'!$A$6:$J$126,9,FALSE)</f>
        <v>ք.Երեւան, Սայաթ-Նովա 20, բն. 48</v>
      </c>
      <c r="K7" s="22" t="str">
        <f>VLOOKUP($A7,'համապետական I մաս'!$A$6:$J$126,10,FALSE)</f>
        <v>Էդուարդ Աղաջանյան Ա/Ձ</v>
      </c>
    </row>
    <row r="8" spans="1:11" ht="27" x14ac:dyDescent="0.2">
      <c r="A8" s="24">
        <v>14</v>
      </c>
      <c r="B8" s="7"/>
      <c r="C8" s="22" t="str">
        <f>VLOOKUP($A8,'համապետական I մաս'!$A$6:$J$126,2,FALSE)</f>
        <v>Սիմոնյան</v>
      </c>
      <c r="D8" s="22" t="str">
        <f>VLOOKUP($A8,'համապետական I մաս'!$A$6:$J$126,3,FALSE)</f>
        <v>Ալեն</v>
      </c>
      <c r="E8" s="22" t="str">
        <f>VLOOKUP($A8,'համապետական I մաս'!$A$6:$J$126,4,FALSE)</f>
        <v>Ռոբերտի</v>
      </c>
      <c r="F8" s="22" t="str">
        <f>VLOOKUP($A8,'համապետական I մաս'!$A$6:$J$126,5,FALSE)</f>
        <v>05.01.1980թ.</v>
      </c>
      <c r="G8" s="22" t="str">
        <f>VLOOKUP($A8,'համապետական I մաս'!$A$6:$J$126,6,FALSE)</f>
        <v>ար.</v>
      </c>
      <c r="H8" s="22" t="str">
        <f>VLOOKUP($A8,'համապետական I մաս'!$A$6:$J$126,7,FALSE)</f>
        <v>ՔՊԿ</v>
      </c>
      <c r="I8" s="22" t="str">
        <f>VLOOKUP($A8,'համապետական I մաս'!$A$6:$J$126,8,FALSE)</f>
        <v>004207577</v>
      </c>
      <c r="J8" s="22" t="str">
        <f>VLOOKUP($A8,'համապետական I մաս'!$A$6:$J$126,9,FALSE)</f>
        <v>ք. Երեւան, Արամի 72, բն. 29</v>
      </c>
      <c r="K8" s="22" t="str">
        <f>VLOOKUP($A8,'համապետական I մաս'!$A$6:$J$126,10,FALSE)</f>
        <v>Մեդիա Նյուս ՍՊԸ, գլխավոր խմբագիր</v>
      </c>
    </row>
    <row r="9" spans="1:11" ht="27" x14ac:dyDescent="0.2">
      <c r="A9" s="24">
        <v>20</v>
      </c>
      <c r="B9" s="7"/>
      <c r="C9" s="22" t="str">
        <f>VLOOKUP($A9,'համապետական I մաս'!$A$6:$J$126,2,FALSE)</f>
        <v>Խաչատրյան</v>
      </c>
      <c r="D9" s="22" t="str">
        <f>VLOOKUP($A9,'համապետական I մաս'!$A$6:$J$126,3,FALSE)</f>
        <v>Անի</v>
      </c>
      <c r="E9" s="22" t="str">
        <f>VLOOKUP($A9,'համապետական I մաս'!$A$6:$J$126,4,FALSE)</f>
        <v>Արշալույսի</v>
      </c>
      <c r="F9" s="22" t="str">
        <f>VLOOKUP($A9,'համապետական I մաս'!$A$6:$J$126,5,FALSE)</f>
        <v>19/09/1984</v>
      </c>
      <c r="G9" s="22" t="str">
        <f>VLOOKUP($A9,'համապետական I մաս'!$A$6:$J$126,6,FALSE)</f>
        <v>իգ.</v>
      </c>
      <c r="H9" s="22" t="str">
        <f>VLOOKUP($A9,'համապետական I մաս'!$A$6:$J$126,7,FALSE)</f>
        <v>«Հանրապետություն» կուսակցություն</v>
      </c>
      <c r="I9" s="22" t="str">
        <f>VLOOKUP($A9,'համապետական I մաս'!$A$6:$J$126,8,FALSE)</f>
        <v>AK0645099</v>
      </c>
      <c r="J9" s="22" t="str">
        <f>VLOOKUP($A9,'համապետական I մաս'!$A$6:$J$126,9,FALSE)</f>
        <v>ք. Երևան, Էստոնական փող.,10-րդ շ., բն. թիվ 36</v>
      </c>
      <c r="K9" s="22" t="str">
        <f>VLOOKUP($A9,'համապետական I մաս'!$A$6:$J$126,10,FALSE)</f>
        <v>չի աշխատում</v>
      </c>
    </row>
    <row r="10" spans="1:11" ht="27" x14ac:dyDescent="0.2">
      <c r="A10" s="24">
        <v>91</v>
      </c>
      <c r="B10" s="7"/>
      <c r="C10" s="22" t="str">
        <f>VLOOKUP($A10,'համապետական I մաս'!$A$6:$J$126,2,FALSE)</f>
        <v>Պողոսյան</v>
      </c>
      <c r="D10" s="22" t="str">
        <f>VLOOKUP($A10,'համապետական I մաս'!$A$6:$J$126,3,FALSE)</f>
        <v>Քրիստինե</v>
      </c>
      <c r="E10" s="22" t="str">
        <f>VLOOKUP($A10,'համապետական I մաս'!$A$6:$J$126,4,FALSE)</f>
        <v>Արամի</v>
      </c>
      <c r="F10" s="22" t="str">
        <f>VLOOKUP($A10,'համապետական I մաս'!$A$6:$J$126,5,FALSE)</f>
        <v>27.09.1982թ.</v>
      </c>
      <c r="G10" s="22" t="str">
        <f>VLOOKUP($A10,'համապետական I մաս'!$A$6:$J$126,6,FALSE)</f>
        <v>իգ.</v>
      </c>
      <c r="H10" s="22" t="str">
        <f>VLOOKUP($A10,'համապետական I մաս'!$A$6:$J$126,7,FALSE)</f>
        <v>ՔՊԿ</v>
      </c>
      <c r="I10" s="22" t="str">
        <f>VLOOKUP($A10,'համապետական I մաս'!$A$6:$J$126,8,FALSE)</f>
        <v>005388137</v>
      </c>
      <c r="J10" s="22" t="str">
        <f>VLOOKUP($A10,'համապետական I մաս'!$A$6:$J$126,9,FALSE)</f>
        <v>Ք.Երեւան, Իսակով 52/4, բն. 32</v>
      </c>
      <c r="K10" s="22" t="str">
        <f>VLOOKUP($A10,'համապետական I մաս'!$A$6:$J$126,10,FALSE)</f>
        <v>Քրիստնե Պողոսյան ԱՁ</v>
      </c>
    </row>
    <row r="11" spans="1:11" ht="27" x14ac:dyDescent="0.2">
      <c r="A11" s="24">
        <v>3</v>
      </c>
      <c r="B11" s="7"/>
      <c r="C11" s="22" t="str">
        <f>VLOOKUP($A11,'համապետական I մաս'!$A$6:$J$126,2,FALSE)</f>
        <v>Փաշինյան</v>
      </c>
      <c r="D11" s="22" t="str">
        <f>VLOOKUP($A11,'համապետական I մաս'!$A$6:$J$126,3,FALSE)</f>
        <v>Նիկոլ</v>
      </c>
      <c r="E11" s="22" t="str">
        <f>VLOOKUP($A11,'համապետական I մաս'!$A$6:$J$126,4,FALSE)</f>
        <v>Վովայի</v>
      </c>
      <c r="F11" s="22" t="str">
        <f>VLOOKUP($A11,'համապետական I մաս'!$A$6:$J$126,5,FALSE)</f>
        <v>01.06.1975թ.</v>
      </c>
      <c r="G11" s="22" t="str">
        <f>VLOOKUP($A11,'համապետական I մաս'!$A$6:$J$126,6,FALSE)</f>
        <v>ար.</v>
      </c>
      <c r="H11" s="22" t="str">
        <f>VLOOKUP($A11,'համապետական I մաս'!$A$6:$J$126,7,FALSE)</f>
        <v>ՔՊԿ</v>
      </c>
      <c r="I11" s="22" t="str">
        <f>VLOOKUP($A11,'համապետական I մաս'!$A$6:$J$126,8,FALSE)</f>
        <v>AN0374085</v>
      </c>
      <c r="J11" s="22" t="str">
        <f>VLOOKUP($A11,'համապետական I մաս'!$A$6:$J$126,9,FALSE)</f>
        <v>ք.Երեւան, Գ.Նժդեհ 29, բն.15</v>
      </c>
      <c r="K11" s="22" t="str">
        <f>VLOOKUP($A11,'համապետական I մաս'!$A$6:$J$126,10,FALSE)</f>
        <v>ՀՀ ԱԺ պատգամավոր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3" t="s">
        <v>22</v>
      </c>
      <c r="C1" s="43"/>
      <c r="D1" s="43"/>
      <c r="E1" s="43"/>
      <c r="F1" s="43"/>
      <c r="G1" s="43"/>
      <c r="H1" s="43"/>
      <c r="I1" s="43"/>
      <c r="J1" s="43"/>
    </row>
    <row r="2" spans="1:11" ht="21.75" customHeight="1" x14ac:dyDescent="0.2">
      <c r="B2" s="40" t="s">
        <v>26</v>
      </c>
      <c r="C2" s="40"/>
      <c r="D2" s="40"/>
      <c r="E2" s="40"/>
      <c r="F2" s="40"/>
      <c r="G2" s="40"/>
      <c r="H2" s="40"/>
      <c r="I2" s="40"/>
      <c r="J2" s="40"/>
    </row>
    <row r="3" spans="1:11" ht="24" customHeight="1" x14ac:dyDescent="0.2">
      <c r="B3" s="48" t="str">
        <f>'համապետական I մաս'!A3:A3</f>
        <v>ԵԼՔ դաշինքի</v>
      </c>
      <c r="C3" s="48"/>
      <c r="D3" s="48"/>
      <c r="E3" s="48"/>
      <c r="F3" s="48"/>
      <c r="G3" s="48"/>
      <c r="H3" s="48"/>
      <c r="I3" s="48"/>
      <c r="J3" s="48"/>
    </row>
    <row r="4" spans="1:11" ht="21.75" customHeight="1" x14ac:dyDescent="0.2">
      <c r="B4" s="42" t="s">
        <v>724</v>
      </c>
      <c r="C4" s="42"/>
      <c r="D4" s="42"/>
      <c r="E4" s="42"/>
      <c r="F4" s="42"/>
      <c r="G4" s="42"/>
      <c r="H4" s="42"/>
      <c r="I4" s="42"/>
      <c r="J4" s="42"/>
    </row>
    <row r="5" spans="1:11" ht="38.25" x14ac:dyDescent="0.2">
      <c r="A5" s="14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24">
        <v>22</v>
      </c>
      <c r="B6" s="7"/>
      <c r="C6" s="22" t="str">
        <f>VLOOKUP($A6,'համապետական I մաս'!$A$6:$J$126,2,FALSE)</f>
        <v>Նադարյան</v>
      </c>
      <c r="D6" s="22" t="str">
        <f>VLOOKUP($A6,'համապետական I մաս'!$A$6:$J$126,3,FALSE)</f>
        <v>Ջիվան</v>
      </c>
      <c r="E6" s="22" t="str">
        <f>VLOOKUP($A6,'համապետական I մաս'!$A$6:$J$126,4,FALSE)</f>
        <v>Մարտիկի</v>
      </c>
      <c r="F6" s="22" t="str">
        <f>VLOOKUP($A6,'համապետական I մաս'!$A$6:$J$126,5,FALSE)</f>
        <v>16/03/1985</v>
      </c>
      <c r="G6" s="22" t="str">
        <f>VLOOKUP($A6,'համապետական I մաս'!$A$6:$J$126,6,FALSE)</f>
        <v>ար.</v>
      </c>
      <c r="H6" s="22" t="str">
        <f>VLOOKUP($A6,'համապետական I մաս'!$A$6:$J$126,7,FALSE)</f>
        <v>ԼՀԿ</v>
      </c>
      <c r="I6" s="22" t="str">
        <f>VLOOKUP($A6,'համապետական I մաս'!$A$6:$J$126,8,FALSE)</f>
        <v>AM0416816</v>
      </c>
      <c r="J6" s="22" t="str">
        <f>VLOOKUP($A6,'համապետական I մաս'!$A$6:$J$126,9,FALSE)</f>
        <v>Արարատի մարզ, գ. Արարատ, Մուարցան փ. տ. 10</v>
      </c>
      <c r="K6" s="22" t="str">
        <f>VLOOKUP($A6,'համապետական I մաս'!$A$6:$J$126,10,FALSE)</f>
        <v>չի աշխատում</v>
      </c>
    </row>
    <row r="7" spans="1:11" ht="27" x14ac:dyDescent="0.2">
      <c r="A7" s="24">
        <v>30</v>
      </c>
      <c r="B7" s="7"/>
      <c r="C7" s="22" t="str">
        <f>VLOOKUP($A7,'համապետական I մաս'!$A$6:$J$126,2,FALSE)</f>
        <v xml:space="preserve">Մարգարյան </v>
      </c>
      <c r="D7" s="22" t="str">
        <f>VLOOKUP($A7,'համապետական I մաս'!$A$6:$J$126,3,FALSE)</f>
        <v>Արտակ</v>
      </c>
      <c r="E7" s="22" t="str">
        <f>VLOOKUP($A7,'համապետական I մաս'!$A$6:$J$126,4,FALSE)</f>
        <v>Լյուդվիգի</v>
      </c>
      <c r="F7" s="22" t="str">
        <f>VLOOKUP($A7,'համապետական I մաս'!$A$6:$J$126,5,FALSE)</f>
        <v>28/11/1973</v>
      </c>
      <c r="G7" s="22" t="str">
        <f>VLOOKUP($A7,'համապետական I մաս'!$A$6:$J$126,6,FALSE)</f>
        <v>ար.</v>
      </c>
      <c r="H7" s="22" t="str">
        <f>VLOOKUP($A7,'համապետական I մաս'!$A$6:$J$126,7,FALSE)</f>
        <v>Անկուսակցական</v>
      </c>
      <c r="I7" s="22" t="str">
        <f>VLOOKUP($A7,'համապետական I մաս'!$A$6:$J$126,8,FALSE)</f>
        <v>AK0331029</v>
      </c>
      <c r="J7" s="22" t="str">
        <f>VLOOKUP($A7,'համապետական I մաս'!$A$6:$J$126,9,FALSE)</f>
        <v>Արարատի մարզ, գ. Ավշար, Շիրվանզադեի 15</v>
      </c>
      <c r="K7" s="22" t="str">
        <f>VLOOKUP($A7,'համապետական I մաս'!$A$6:$J$126,10,FALSE)</f>
        <v>չի աշխատում</v>
      </c>
    </row>
    <row r="8" spans="1:11" ht="40.5" x14ac:dyDescent="0.2">
      <c r="A8" s="24">
        <v>86</v>
      </c>
      <c r="B8" s="7"/>
      <c r="C8" s="22" t="str">
        <f>VLOOKUP($A8,'համապետական I մաս'!$A$6:$J$126,2,FALSE)</f>
        <v>Հակոբյան</v>
      </c>
      <c r="D8" s="22" t="str">
        <f>VLOOKUP($A8,'համապետական I մաս'!$A$6:$J$126,3,FALSE)</f>
        <v>Նշան</v>
      </c>
      <c r="E8" s="22" t="str">
        <f>VLOOKUP($A8,'համապետական I մաս'!$A$6:$J$126,4,FALSE)</f>
        <v>Գալուստի</v>
      </c>
      <c r="F8" s="22" t="str">
        <f>VLOOKUP($A8,'համապետական I մաս'!$A$6:$J$126,5,FALSE)</f>
        <v>01.05.1985թ.</v>
      </c>
      <c r="G8" s="22" t="str">
        <f>VLOOKUP($A8,'համապետական I մաս'!$A$6:$J$126,6,FALSE)</f>
        <v>ար.</v>
      </c>
      <c r="H8" s="22" t="str">
        <f>VLOOKUP($A8,'համապետական I մաս'!$A$6:$J$126,7,FALSE)</f>
        <v>ՔՊԿ</v>
      </c>
      <c r="I8" s="22" t="str">
        <f>VLOOKUP($A8,'համապետական I մաս'!$A$6:$J$126,8,FALSE)</f>
        <v>AF0437882</v>
      </c>
      <c r="J8" s="22" t="str">
        <f>VLOOKUP($A8,'համապետական I մաս'!$A$6:$J$126,9,FALSE)</f>
        <v>ՀՀ Արարատի մարզ, գ.Այգավան, Դրոյի փողոց, տուն 15</v>
      </c>
      <c r="K8" s="22" t="str">
        <f>VLOOKUP($A8,'համապետական I մաս'!$A$6:$J$126,10,FALSE)</f>
        <v>Չի աշխատում</v>
      </c>
    </row>
    <row r="9" spans="1:11" ht="40.5" x14ac:dyDescent="0.2">
      <c r="A9" s="24">
        <v>55</v>
      </c>
      <c r="B9" s="7"/>
      <c r="C9" s="22" t="str">
        <f>VLOOKUP($A9,'համապետական I մաս'!$A$6:$J$126,2,FALSE)</f>
        <v>Սարգսյան</v>
      </c>
      <c r="D9" s="22" t="str">
        <f>VLOOKUP($A9,'համապետական I մաս'!$A$6:$J$126,3,FALSE)</f>
        <v>Գարիկ</v>
      </c>
      <c r="E9" s="22" t="str">
        <f>VLOOKUP($A9,'համապետական I մաս'!$A$6:$J$126,4,FALSE)</f>
        <v>Մնացականի</v>
      </c>
      <c r="F9" s="22" t="str">
        <f>VLOOKUP($A9,'համապետական I մաս'!$A$6:$J$126,5,FALSE)</f>
        <v>18.11.1987թ.</v>
      </c>
      <c r="G9" s="22" t="str">
        <f>VLOOKUP($A9,'համապետական I մաս'!$A$6:$J$126,6,FALSE)</f>
        <v>ար.</v>
      </c>
      <c r="H9" s="22" t="str">
        <f>VLOOKUP($A9,'համապետական I մաս'!$A$6:$J$126,7,FALSE)</f>
        <v>ՔՊԿ</v>
      </c>
      <c r="I9" s="22" t="str">
        <f>VLOOKUP($A9,'համապետական I մաս'!$A$6:$J$126,8,FALSE)</f>
        <v>AM0911894</v>
      </c>
      <c r="J9" s="22" t="str">
        <f>VLOOKUP($A9,'համապետական I մաս'!$A$6:$J$126,9,FALSE)</f>
        <v>ՀՀ Արարատի մարզ, գ. Նոր Կյանք, Ազատության փողոց, տուն 23</v>
      </c>
      <c r="K9" s="22" t="str">
        <f>VLOOKUP($A9,'համապետական I մաս'!$A$6:$J$126,10,FALSE)</f>
        <v xml:space="preserve">Նոր Կյանք համայնքապետարան, Համայնքի ղեկավար </v>
      </c>
    </row>
    <row r="10" spans="1:11" ht="27" x14ac:dyDescent="0.2">
      <c r="A10" s="24">
        <v>16</v>
      </c>
      <c r="B10" s="7"/>
      <c r="C10" s="22" t="str">
        <f>VLOOKUP($A10,'համապետական I մաս'!$A$6:$J$126,2,FALSE)</f>
        <v>Բաղդասարյան</v>
      </c>
      <c r="D10" s="22" t="str">
        <f>VLOOKUP($A10,'համապետական I մաս'!$A$6:$J$126,3,FALSE)</f>
        <v>Հուսիկ</v>
      </c>
      <c r="E10" s="22" t="str">
        <f>VLOOKUP($A10,'համապետական I մաս'!$A$6:$J$126,4,FALSE)</f>
        <v>Սուրիկի</v>
      </c>
      <c r="F10" s="22" t="str">
        <f>VLOOKUP($A10,'համապետական I մաս'!$A$6:$J$126,5,FALSE)</f>
        <v>25/01/1963</v>
      </c>
      <c r="G10" s="22" t="str">
        <f>VLOOKUP($A10,'համապետական I մաս'!$A$6:$J$126,6,FALSE)</f>
        <v>ար.</v>
      </c>
      <c r="H10" s="22" t="str">
        <f>VLOOKUP($A10,'համապետական I մաս'!$A$6:$J$126,7,FALSE)</f>
        <v>«Հանրապետություն» կուսակցություն</v>
      </c>
      <c r="I10" s="22" t="str">
        <f>VLOOKUP($A10,'համապետական I մաս'!$A$6:$J$126,8,FALSE)</f>
        <v>AP0688878</v>
      </c>
      <c r="J10" s="22" t="str">
        <f>VLOOKUP($A10,'համապետական I մաս'!$A$6:$J$126,9,FALSE)</f>
        <v>Արարատի մ, ,ք Մասիս, Նոր թաղ. 38 շ., բն . 21</v>
      </c>
      <c r="K10" s="22" t="str">
        <f>VLOOKUP($A10,'համապետական I մաս'!$A$6:$J$126,10,FALSE)</f>
        <v>չի աշխատում</v>
      </c>
    </row>
    <row r="11" spans="1:11" ht="27" x14ac:dyDescent="0.2">
      <c r="A11" s="24">
        <v>25</v>
      </c>
      <c r="B11" s="7"/>
      <c r="C11" s="22" t="str">
        <f>VLOOKUP($A11,'համապետական I մաս'!$A$6:$J$126,2,FALSE)</f>
        <v>Թևոնյան</v>
      </c>
      <c r="D11" s="22" t="str">
        <f>VLOOKUP($A11,'համապետական I մաս'!$A$6:$J$126,3,FALSE)</f>
        <v>Ռազմիկ</v>
      </c>
      <c r="E11" s="22" t="str">
        <f>VLOOKUP($A11,'համապետական I մաս'!$A$6:$J$126,4,FALSE)</f>
        <v>Քերոբի</v>
      </c>
      <c r="F11" s="22" t="str">
        <f>VLOOKUP($A11,'համապետական I մաս'!$A$6:$J$126,5,FALSE)</f>
        <v>10.08.1961</v>
      </c>
      <c r="G11" s="22" t="str">
        <f>VLOOKUP($A11,'համապետական I մաս'!$A$6:$J$126,6,FALSE)</f>
        <v>ար.</v>
      </c>
      <c r="H11" s="22" t="str">
        <f>VLOOKUP($A11,'համապետական I մաս'!$A$6:$J$126,7,FALSE)</f>
        <v>«Հանրապետություն» կուսակցություն</v>
      </c>
      <c r="I11" s="22" t="str">
        <f>VLOOKUP($A11,'համապետական I մաս'!$A$6:$J$126,8,FALSE)</f>
        <v>AP0598782</v>
      </c>
      <c r="J11" s="22" t="str">
        <f>VLOOKUP($A11,'համապետական I մաս'!$A$6:$J$126,9,FALSE)</f>
        <v>Արարատի մ.,Գյ. Արալեզ, Հ.Շիրազի փող., թ. 45 տ.</v>
      </c>
      <c r="K11" s="22" t="str">
        <f>VLOOKUP($A11,'համապետական I մաս'!$A$6:$J$126,10,FALSE)</f>
        <v>Երասխի գինու գործարանի տնօրեն</v>
      </c>
    </row>
    <row r="12" spans="1:11" ht="27" x14ac:dyDescent="0.2">
      <c r="A12" s="24">
        <v>11</v>
      </c>
      <c r="B12" s="7"/>
      <c r="C12" s="22" t="str">
        <f>VLOOKUP($A12,'համապետական I մաս'!$A$6:$J$126,2,FALSE)</f>
        <v>Վարդանյան</v>
      </c>
      <c r="D12" s="22" t="str">
        <f>VLOOKUP($A12,'համապետական I մաս'!$A$6:$J$126,3,FALSE)</f>
        <v>Թեհմինա</v>
      </c>
      <c r="E12" s="22" t="str">
        <f>VLOOKUP($A12,'համապետական I մաս'!$A$6:$J$126,4,FALSE)</f>
        <v>Խաչիկի</v>
      </c>
      <c r="F12" s="22">
        <f>VLOOKUP($A12,'համապետական I մաս'!$A$6:$J$126,5,FALSE)</f>
        <v>32242</v>
      </c>
      <c r="G12" s="22" t="str">
        <f>VLOOKUP($A12,'համապետական I մաս'!$A$6:$J$126,6,FALSE)</f>
        <v>իգ.</v>
      </c>
      <c r="H12" s="22" t="str">
        <f>VLOOKUP($A12,'համապետական I մաս'!$A$6:$J$126,7,FALSE)</f>
        <v>«Հանրապետություն» կուսակցություն</v>
      </c>
      <c r="I12" s="22" t="str">
        <f>VLOOKUP($A12,'համապետական I մաս'!$A$6:$J$126,8,FALSE)</f>
        <v>004164760</v>
      </c>
      <c r="J12" s="22" t="str">
        <f>VLOOKUP($A12,'համապետական I մաս'!$A$6:$J$126,9,FALSE)</f>
        <v>ք. Երևան, Ֆուչիկի փող., 14-րդ շենք, թ. 28 բն</v>
      </c>
      <c r="K12" s="22" t="str">
        <f>VLOOKUP($A12,'համապետական I մաս'!$A$6:$J$126,10,FALSE)</f>
        <v xml:space="preserve"> չի աշխատում</v>
      </c>
    </row>
    <row r="13" spans="1:11" ht="27" x14ac:dyDescent="0.2">
      <c r="A13" s="24">
        <v>65</v>
      </c>
      <c r="B13" s="7"/>
      <c r="C13" s="22" t="str">
        <f>VLOOKUP($A13,'համապետական I մաս'!$A$6:$J$126,2,FALSE)</f>
        <v xml:space="preserve">Թևոնյան </v>
      </c>
      <c r="D13" s="22" t="str">
        <f>VLOOKUP($A13,'համապետական I մաս'!$A$6:$J$126,3,FALSE)</f>
        <v xml:space="preserve">Նարինե </v>
      </c>
      <c r="E13" s="22" t="str">
        <f>VLOOKUP($A13,'համապետական I մաս'!$A$6:$J$126,4,FALSE)</f>
        <v>Ռազմիկի</v>
      </c>
      <c r="F13" s="22" t="str">
        <f>VLOOKUP($A13,'համապետական I մաս'!$A$6:$J$126,5,FALSE)</f>
        <v>13/06/1985</v>
      </c>
      <c r="G13" s="22" t="str">
        <f>VLOOKUP($A13,'համապետական I մաս'!$A$6:$J$126,6,FALSE)</f>
        <v>իգ.</v>
      </c>
      <c r="H13" s="22" t="str">
        <f>VLOOKUP($A13,'համապետական I մաս'!$A$6:$J$126,7,FALSE)</f>
        <v>«Հանրապետություն» կուսակցություն</v>
      </c>
      <c r="I13" s="22" t="str">
        <f>VLOOKUP($A13,'համապետական I մաս'!$A$6:$J$126,8,FALSE)</f>
        <v>AF0567846</v>
      </c>
      <c r="J13" s="22" t="str">
        <f>VLOOKUP($A13,'համապետական I մաս'!$A$6:$J$126,9,FALSE)</f>
        <v>Արարատի մարզ,գյ Արալեզ</v>
      </c>
      <c r="K13" s="22" t="str">
        <f>VLOOKUP($A13,'համապետական I մաս'!$A$6:$J$126,10,FALSE)</f>
        <v>չի աշխատում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3" t="s">
        <v>22</v>
      </c>
      <c r="C1" s="43"/>
      <c r="D1" s="43"/>
      <c r="E1" s="43"/>
      <c r="F1" s="43"/>
      <c r="G1" s="43"/>
      <c r="H1" s="43"/>
      <c r="I1" s="43"/>
      <c r="J1" s="43"/>
    </row>
    <row r="2" spans="1:11" ht="21.75" customHeight="1" x14ac:dyDescent="0.2">
      <c r="B2" s="40" t="s">
        <v>27</v>
      </c>
      <c r="C2" s="40"/>
      <c r="D2" s="40"/>
      <c r="E2" s="40"/>
      <c r="F2" s="40"/>
      <c r="G2" s="40"/>
      <c r="H2" s="40"/>
      <c r="I2" s="40"/>
      <c r="J2" s="40"/>
    </row>
    <row r="3" spans="1:11" ht="24" customHeight="1" x14ac:dyDescent="0.2">
      <c r="B3" s="48" t="str">
        <f>'համապետական I մաս'!A3:A3</f>
        <v>ԵԼՔ դաշինքի</v>
      </c>
      <c r="C3" s="48"/>
      <c r="D3" s="48"/>
      <c r="E3" s="48"/>
      <c r="F3" s="48"/>
      <c r="G3" s="48"/>
      <c r="H3" s="48"/>
      <c r="I3" s="48"/>
      <c r="J3" s="48"/>
    </row>
    <row r="4" spans="1:11" ht="21.75" customHeight="1" x14ac:dyDescent="0.2">
      <c r="B4" s="42" t="s">
        <v>724</v>
      </c>
      <c r="C4" s="42"/>
      <c r="D4" s="42"/>
      <c r="E4" s="42"/>
      <c r="F4" s="42"/>
      <c r="G4" s="42"/>
      <c r="H4" s="42"/>
      <c r="I4" s="42"/>
      <c r="J4" s="42"/>
    </row>
    <row r="5" spans="1:11" ht="38.25" x14ac:dyDescent="0.2">
      <c r="A5" s="14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4">
        <v>48</v>
      </c>
      <c r="B6" s="7"/>
      <c r="C6" s="22" t="str">
        <f>VLOOKUP($A6,'համապետական I մաս'!$A$6:$J$126,2,FALSE)</f>
        <v>Գրիգորյան</v>
      </c>
      <c r="D6" s="22" t="str">
        <f>VLOOKUP($A6,'համապետական I մաս'!$A$6:$J$126,3,FALSE)</f>
        <v>Շանթ</v>
      </c>
      <c r="E6" s="22" t="str">
        <f>VLOOKUP($A6,'համապետական I մաս'!$A$6:$J$126,4,FALSE)</f>
        <v>Բաբկենի</v>
      </c>
      <c r="F6" s="22" t="str">
        <f>VLOOKUP($A6,'համապետական I մաս'!$A$6:$J$126,5,FALSE)</f>
        <v>25/10/1989</v>
      </c>
      <c r="G6" s="22" t="str">
        <f>VLOOKUP($A6,'համապետական I մաս'!$A$6:$J$126,6,FALSE)</f>
        <v>ար.</v>
      </c>
      <c r="H6" s="22" t="str">
        <f>VLOOKUP($A6,'համապետական I մաս'!$A$6:$J$126,7,FALSE)</f>
        <v>ԼՀԿ</v>
      </c>
      <c r="I6" s="22" t="str">
        <f>VLOOKUP($A6,'համապետական I մաս'!$A$6:$J$126,8,FALSE)</f>
        <v>001555762</v>
      </c>
      <c r="J6" s="22" t="str">
        <f>VLOOKUP($A6,'համապետական I մաս'!$A$6:$J$126,9,FALSE)</f>
        <v>Արմավիրի մարզ, գ. Ջանֆիդա, 19փ, 29տ</v>
      </c>
      <c r="K6" s="22" t="str">
        <f>VLOOKUP($A6,'համապետական I մաս'!$A$6:$J$126,10,FALSE)</f>
        <v>չի աշխատում</v>
      </c>
    </row>
    <row r="7" spans="1:11" ht="27" x14ac:dyDescent="0.2">
      <c r="A7" s="24">
        <v>94</v>
      </c>
      <c r="B7" s="7"/>
      <c r="C7" s="22" t="str">
        <f>VLOOKUP($A7,'համապետական I մաս'!$A$6:$J$126,2,FALSE)</f>
        <v>Ղուկասյան</v>
      </c>
      <c r="D7" s="22" t="str">
        <f>VLOOKUP($A7,'համապետական I մաս'!$A$6:$J$126,3,FALSE)</f>
        <v xml:space="preserve">Արման </v>
      </c>
      <c r="E7" s="22" t="str">
        <f>VLOOKUP($A7,'համապետական I մաս'!$A$6:$J$126,4,FALSE)</f>
        <v>Էդուարդի</v>
      </c>
      <c r="F7" s="22" t="str">
        <f>VLOOKUP($A7,'համապետական I մաս'!$A$6:$J$126,5,FALSE)</f>
        <v>16/08/1977</v>
      </c>
      <c r="G7" s="22" t="str">
        <f>VLOOKUP($A7,'համապետական I մաս'!$A$6:$J$126,6,FALSE)</f>
        <v>ար.</v>
      </c>
      <c r="H7" s="22" t="str">
        <f>VLOOKUP($A7,'համապետական I մաս'!$A$6:$J$126,7,FALSE)</f>
        <v>ԼՀԿ</v>
      </c>
      <c r="I7" s="22" t="str">
        <f>VLOOKUP($A7,'համապետական I մաս'!$A$6:$J$126,8,FALSE)</f>
        <v>AN0338779</v>
      </c>
      <c r="J7" s="22" t="str">
        <f>VLOOKUP($A7,'համապետական I մաս'!$A$6:$J$126,9,FALSE)</f>
        <v>Արմավիրի մարզ, գ. Ջրառատ</v>
      </c>
      <c r="K7" s="22" t="str">
        <f>VLOOKUP($A7,'համապետական I մաս'!$A$6:$J$126,10,FALSE)</f>
        <v>ԱՁ Արման Ղուկասյան</v>
      </c>
    </row>
    <row r="8" spans="1:11" ht="54" x14ac:dyDescent="0.2">
      <c r="A8" s="24">
        <v>88</v>
      </c>
      <c r="B8" s="7"/>
      <c r="C8" s="22" t="str">
        <f>VLOOKUP($A8,'համապետական I մաս'!$A$6:$J$126,2,FALSE)</f>
        <v>Գրիգորյան</v>
      </c>
      <c r="D8" s="22" t="str">
        <f>VLOOKUP($A8,'համապետական I մաս'!$A$6:$J$126,3,FALSE)</f>
        <v>Կարեն</v>
      </c>
      <c r="E8" s="22" t="str">
        <f>VLOOKUP($A8,'համապետական I մաս'!$A$6:$J$126,4,FALSE)</f>
        <v>Ժիրայրի</v>
      </c>
      <c r="F8" s="22" t="str">
        <f>VLOOKUP($A8,'համապետական I մաս'!$A$6:$J$126,5,FALSE)</f>
        <v>12.12.1989թ.</v>
      </c>
      <c r="G8" s="22" t="str">
        <f>VLOOKUP($A8,'համապետական I մաս'!$A$6:$J$126,6,FALSE)</f>
        <v>ար.</v>
      </c>
      <c r="H8" s="22" t="str">
        <f>VLOOKUP($A8,'համապետական I մաս'!$A$6:$J$126,7,FALSE)</f>
        <v>ՔՊԿ</v>
      </c>
      <c r="I8" s="22" t="str">
        <f>VLOOKUP($A8,'համապետական I մաս'!$A$6:$J$126,8,FALSE)</f>
        <v>AN0389035</v>
      </c>
      <c r="J8" s="22" t="str">
        <f>VLOOKUP($A8,'համապետական I մաս'!$A$6:$J$126,9,FALSE)</f>
        <v>ՀՀ Արմավիրի մարզ, գ. Փարաքար, Թամանցիների փողոց,տուն 5</v>
      </c>
      <c r="K8" s="22" t="str">
        <f>VLOOKUP($A8,'համապետական I մաս'!$A$6:$J$126,10,FALSE)</f>
        <v>Չի աշխատում</v>
      </c>
    </row>
    <row r="9" spans="1:11" ht="54" x14ac:dyDescent="0.2">
      <c r="A9" s="24">
        <v>54</v>
      </c>
      <c r="B9" s="7"/>
      <c r="C9" s="22" t="str">
        <f>VLOOKUP($A9,'համապետական I մաս'!$A$6:$J$126,2,FALSE)</f>
        <v>Խուդաթյան</v>
      </c>
      <c r="D9" s="22" t="str">
        <f>VLOOKUP($A9,'համապետական I մաս'!$A$6:$J$126,3,FALSE)</f>
        <v>Դավիթ</v>
      </c>
      <c r="E9" s="22" t="str">
        <f>VLOOKUP($A9,'համապետական I մաս'!$A$6:$J$126,4,FALSE)</f>
        <v>Հովհաննեսի</v>
      </c>
      <c r="F9" s="22">
        <f>VLOOKUP($A9,'համապետական I մաս'!$A$6:$J$126,5,FALSE)</f>
        <v>33453</v>
      </c>
      <c r="G9" s="22" t="str">
        <f>VLOOKUP($A9,'համապետական I մաս'!$A$6:$J$126,6,FALSE)</f>
        <v>ար.</v>
      </c>
      <c r="H9" s="22" t="str">
        <f>VLOOKUP($A9,'համապետական I մաս'!$A$6:$J$126,7,FALSE)</f>
        <v>ՔՊԿ</v>
      </c>
      <c r="I9" s="22" t="str">
        <f>VLOOKUP($A9,'համապետական I մաս'!$A$6:$J$126,8,FALSE)</f>
        <v>AH0536037</v>
      </c>
      <c r="J9" s="22" t="str">
        <f>VLOOKUP($A9,'համապետական I մաս'!$A$6:$J$126,9,FALSE)</f>
        <v>ՀՀ Արմավիրի մարզ, ք. Արմավիր, Հանրապետության 39, բն. 8</v>
      </c>
      <c r="K9" s="22" t="str">
        <f>VLOOKUP($A9,'համապետական I մաս'!$A$6:$J$126,10,FALSE)</f>
        <v>Ֆինքա ՈՒՎԿ Արմավիրի մասնաճյուղ, վարկային մասնագետ</v>
      </c>
    </row>
    <row r="10" spans="1:11" ht="40.5" x14ac:dyDescent="0.2">
      <c r="A10" s="24">
        <v>119</v>
      </c>
      <c r="B10" s="7"/>
      <c r="C10" s="22" t="str">
        <f>VLOOKUP($A10,'համապետական I մաս'!$A$6:$J$126,2,FALSE)</f>
        <v>Գրիգորյան</v>
      </c>
      <c r="D10" s="22" t="str">
        <f>VLOOKUP($A10,'համապետական I մաս'!$A$6:$J$126,3,FALSE)</f>
        <v>Մարիամ</v>
      </c>
      <c r="E10" s="22" t="str">
        <f>VLOOKUP($A10,'համապետական I մաս'!$A$6:$J$126,4,FALSE)</f>
        <v>Մանվելի</v>
      </c>
      <c r="F10" s="22" t="str">
        <f>VLOOKUP($A10,'համապետական I մաս'!$A$6:$J$126,5,FALSE)</f>
        <v>18.03.1990թ.</v>
      </c>
      <c r="G10" s="22" t="str">
        <f>VLOOKUP($A10,'համապետական I մաս'!$A$6:$J$126,6,FALSE)</f>
        <v>իգ.</v>
      </c>
      <c r="H10" s="22" t="str">
        <f>VLOOKUP($A10,'համապետական I մաս'!$A$6:$J$126,7,FALSE)</f>
        <v>ՔՊԿ</v>
      </c>
      <c r="I10" s="22" t="str">
        <f>VLOOKUP($A10,'համապետական I մաս'!$A$6:$J$126,8,FALSE)</f>
        <v>AH0337109</v>
      </c>
      <c r="J10" s="22" t="str">
        <f>VLOOKUP($A10,'համապետական I մաս'!$A$6:$J$126,9,FALSE)</f>
        <v>ՀՀ Արմավիրի մարզ, գ. Ապագա, 6-րդ փողոց, 32 տուն</v>
      </c>
      <c r="K10" s="22" t="str">
        <f>VLOOKUP($A10,'համապետական I մաս'!$A$6:$J$126,10,FALSE)</f>
        <v>ՀՀ Արմավիրի մարզի Ջրարբի միջնակարգ դպրոց ՊՈԱԿ, մանկավարժ</v>
      </c>
    </row>
    <row r="11" spans="1:11" ht="40.5" x14ac:dyDescent="0.2">
      <c r="A11" s="24">
        <v>72</v>
      </c>
      <c r="B11" s="7"/>
      <c r="C11" s="22" t="str">
        <f>VLOOKUP($A11,'համապետական I մաս'!$A$6:$J$126,2,FALSE)</f>
        <v>Մանավազյան</v>
      </c>
      <c r="D11" s="22" t="str">
        <f>VLOOKUP($A11,'համապետական I մաս'!$A$6:$J$126,3,FALSE)</f>
        <v>Արուսյակ</v>
      </c>
      <c r="E11" s="22" t="str">
        <f>VLOOKUP($A11,'համապետական I մաս'!$A$6:$J$126,4,FALSE)</f>
        <v>Լեւոնի</v>
      </c>
      <c r="F11" s="22" t="str">
        <f>VLOOKUP($A11,'համապետական I մաս'!$A$6:$J$126,5,FALSE)</f>
        <v>22.07.1986թ.</v>
      </c>
      <c r="G11" s="22" t="str">
        <f>VLOOKUP($A11,'համապետական I մաս'!$A$6:$J$126,6,FALSE)</f>
        <v>իգ.</v>
      </c>
      <c r="H11" s="22" t="str">
        <f>VLOOKUP($A11,'համապետական I մաս'!$A$6:$J$126,7,FALSE)</f>
        <v>ՔՊԿ</v>
      </c>
      <c r="I11" s="22" t="str">
        <f>VLOOKUP($A11,'համապետական I մաս'!$A$6:$J$126,8,FALSE)</f>
        <v>000188961</v>
      </c>
      <c r="J11" s="22" t="str">
        <f>VLOOKUP($A11,'համապետական I մաս'!$A$6:$J$126,9,FALSE)</f>
        <v>ՀՀ Արմավիրի մարզ, գ.Բաղրամյան</v>
      </c>
      <c r="K11" s="22" t="str">
        <f>VLOOKUP($A11,'համապետական I մաս'!$A$6:$J$126,10,FALSE)</f>
        <v>Դարեսկիզբ ՍՊԸ՝ հաշվապահ Մեր Տպարան ՍՊԸ՝ հաշվապահ</v>
      </c>
    </row>
    <row r="12" spans="1:11" ht="27" x14ac:dyDescent="0.2">
      <c r="A12" s="24">
        <v>115</v>
      </c>
      <c r="B12" s="7"/>
      <c r="C12" s="22" t="str">
        <f>VLOOKUP($A12,'համապետական I մաս'!$A$6:$J$126,2,FALSE)</f>
        <v>Պետրոսյան</v>
      </c>
      <c r="D12" s="22" t="str">
        <f>VLOOKUP($A12,'համապետական I մաս'!$A$6:$J$126,3,FALSE)</f>
        <v>Արսեն</v>
      </c>
      <c r="E12" s="22" t="str">
        <f>VLOOKUP($A12,'համապետական I մաս'!$A$6:$J$126,4,FALSE)</f>
        <v>Հովհաննեսի</v>
      </c>
      <c r="F12" s="22" t="str">
        <f>VLOOKUP($A12,'համապետական I մաս'!$A$6:$J$126,5,FALSE)</f>
        <v>11.07.1983 թ.</v>
      </c>
      <c r="G12" s="22" t="str">
        <f>VLOOKUP($A12,'համապետական I մաս'!$A$6:$J$126,6,FALSE)</f>
        <v>ար.</v>
      </c>
      <c r="H12" s="22" t="str">
        <f>VLOOKUP($A12,'համապետական I մաս'!$A$6:$J$126,7,FALSE)</f>
        <v>ՔՊԿ</v>
      </c>
      <c r="I12" s="22" t="str">
        <f>VLOOKUP($A12,'համապետական I մաս'!$A$6:$J$126,8,FALSE)</f>
        <v>AP0618833</v>
      </c>
      <c r="J12" s="22" t="str">
        <f>VLOOKUP($A12,'համապետական I մաս'!$A$6:$J$126,9,FALSE)</f>
        <v>ՀՀ Արմավիրի մարզ, գ. Ոսկեհատ, Կոմիտաս 1</v>
      </c>
      <c r="K12" s="22" t="str">
        <f>VLOOKUP($A12,'համապետական I մաս'!$A$6:$J$126,10,FALSE)</f>
        <v>Չի աշխատում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3" t="s">
        <v>22</v>
      </c>
      <c r="C1" s="43"/>
      <c r="D1" s="43"/>
      <c r="E1" s="43"/>
      <c r="F1" s="43"/>
      <c r="G1" s="43"/>
      <c r="H1" s="43"/>
      <c r="I1" s="43"/>
      <c r="J1" s="43"/>
    </row>
    <row r="2" spans="1:11" ht="21.75" customHeight="1" x14ac:dyDescent="0.2">
      <c r="B2" s="40" t="s">
        <v>28</v>
      </c>
      <c r="C2" s="40"/>
      <c r="D2" s="40"/>
      <c r="E2" s="40"/>
      <c r="F2" s="40"/>
      <c r="G2" s="40"/>
      <c r="H2" s="40"/>
      <c r="I2" s="40"/>
      <c r="J2" s="40"/>
    </row>
    <row r="3" spans="1:11" ht="24" customHeight="1" x14ac:dyDescent="0.2">
      <c r="B3" s="48" t="str">
        <f>'համապետական I մաս'!A3:A3</f>
        <v>ԵԼՔ դաշինքի</v>
      </c>
      <c r="C3" s="48"/>
      <c r="D3" s="48"/>
      <c r="E3" s="48"/>
      <c r="F3" s="48"/>
      <c r="G3" s="48"/>
      <c r="H3" s="48"/>
      <c r="I3" s="48"/>
      <c r="J3" s="48"/>
    </row>
    <row r="4" spans="1:11" ht="21.75" customHeight="1" x14ac:dyDescent="0.2">
      <c r="B4" s="42" t="s">
        <v>724</v>
      </c>
      <c r="C4" s="42"/>
      <c r="D4" s="42"/>
      <c r="E4" s="42"/>
      <c r="F4" s="42"/>
      <c r="G4" s="42"/>
      <c r="H4" s="42"/>
      <c r="I4" s="42"/>
      <c r="J4" s="42"/>
    </row>
    <row r="5" spans="1:11" ht="38.25" x14ac:dyDescent="0.2">
      <c r="A5" s="14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4">
        <v>46</v>
      </c>
      <c r="B6" s="7"/>
      <c r="C6" s="22" t="str">
        <f>VLOOKUP($A6,'համապետական I մաս'!$A$6:$J$126,2,FALSE)</f>
        <v>Ղազարյան</v>
      </c>
      <c r="D6" s="22" t="str">
        <f>VLOOKUP($A6,'համապետական I մաս'!$A$6:$J$126,3,FALSE)</f>
        <v>Արմենուհի</v>
      </c>
      <c r="E6" s="22" t="str">
        <f>VLOOKUP($A6,'համապետական I մաս'!$A$6:$J$126,4,FALSE)</f>
        <v>Նշանի</v>
      </c>
      <c r="F6" s="22" t="str">
        <f>VLOOKUP($A6,'համապետական I մաս'!$A$6:$J$126,5,FALSE)</f>
        <v>21.11.1976թ.</v>
      </c>
      <c r="G6" s="22" t="str">
        <f>VLOOKUP($A6,'համապետական I մաս'!$A$6:$J$126,6,FALSE)</f>
        <v>իգ.</v>
      </c>
      <c r="H6" s="22" t="str">
        <f>VLOOKUP($A6,'համապետական I մաս'!$A$6:$J$126,7,FALSE)</f>
        <v>ՔՊԿ</v>
      </c>
      <c r="I6" s="22" t="str">
        <f>VLOOKUP($A6,'համապետական I մաս'!$A$6:$J$126,8,FALSE)</f>
        <v>BA3002484</v>
      </c>
      <c r="J6" s="22" t="str">
        <f>VLOOKUP($A6,'համապետական I մաս'!$A$6:$J$126,9,FALSE)</f>
        <v>ք.Երեւան, Մաշտոցի պող., 39/12 շենք, բն. 55</v>
      </c>
      <c r="K6" s="22" t="str">
        <f>VLOOKUP($A6,'համապետական I մաս'!$A$6:$J$126,10,FALSE)</f>
        <v>ՀՀ ԿԳՆ Նուբարաշենի թիվ 11 օժանդակ դպրոց, մանկավարժ</v>
      </c>
    </row>
    <row r="7" spans="1:11" ht="40.5" x14ac:dyDescent="0.2">
      <c r="A7" s="24">
        <v>95</v>
      </c>
      <c r="B7" s="7"/>
      <c r="C7" s="22" t="str">
        <f>VLOOKUP($A7,'համապետական I մաս'!$A$6:$J$126,2,FALSE)</f>
        <v>Կարապետյան</v>
      </c>
      <c r="D7" s="22" t="str">
        <f>VLOOKUP($A7,'համապետական I մաս'!$A$6:$J$126,3,FALSE)</f>
        <v>Գագիկ</v>
      </c>
      <c r="E7" s="22" t="str">
        <f>VLOOKUP($A7,'համապետական I մաս'!$A$6:$J$126,4,FALSE)</f>
        <v>Հրահատի</v>
      </c>
      <c r="F7" s="22" t="str">
        <f>VLOOKUP($A7,'համապետական I մաս'!$A$6:$J$126,5,FALSE)</f>
        <v>24.08.1979թ.</v>
      </c>
      <c r="G7" s="22" t="str">
        <f>VLOOKUP($A7,'համապետական I մաս'!$A$6:$J$126,6,FALSE)</f>
        <v>ար.</v>
      </c>
      <c r="H7" s="22" t="str">
        <f>VLOOKUP($A7,'համապետական I մաս'!$A$6:$J$126,7,FALSE)</f>
        <v>ՔՊԿ</v>
      </c>
      <c r="I7" s="22" t="str">
        <f>VLOOKUP($A7,'համապետական I մաս'!$A$6:$J$126,8,FALSE)</f>
        <v>AN0278184</v>
      </c>
      <c r="J7" s="22" t="str">
        <f>VLOOKUP($A7,'համապետական I մաս'!$A$6:$J$126,9,FALSE)</f>
        <v>ՀՀ Արագածոտնի մարզ, գ. Իրինդ, 9-րդ փողոց, տուն 5</v>
      </c>
      <c r="K7" s="22" t="str">
        <f>VLOOKUP($A7,'համապետական I մաս'!$A$6:$J$126,10,FALSE)</f>
        <v>Թալին ֆուդ ՍՊԸ, տնօրեն</v>
      </c>
    </row>
    <row r="8" spans="1:11" ht="54" x14ac:dyDescent="0.2">
      <c r="A8" s="24">
        <v>81</v>
      </c>
      <c r="B8" s="7"/>
      <c r="C8" s="22" t="str">
        <f>VLOOKUP($A8,'համապետական I մաս'!$A$6:$J$126,2,FALSE)</f>
        <v>Պետրոսյան</v>
      </c>
      <c r="D8" s="22" t="str">
        <f>VLOOKUP($A8,'համապետական I մաս'!$A$6:$J$126,3,FALSE)</f>
        <v>Սիմոն</v>
      </c>
      <c r="E8" s="22" t="str">
        <f>VLOOKUP($A8,'համապետական I մաս'!$A$6:$J$126,4,FALSE)</f>
        <v>Արտավազդի</v>
      </c>
      <c r="F8" s="22" t="str">
        <f>VLOOKUP($A8,'համապետական I մաս'!$A$6:$J$126,5,FALSE)</f>
        <v>10.02.1955թ.</v>
      </c>
      <c r="G8" s="22" t="str">
        <f>VLOOKUP($A8,'համապետական I մաս'!$A$6:$J$126,6,FALSE)</f>
        <v>ար.</v>
      </c>
      <c r="H8" s="22" t="str">
        <f>VLOOKUP($A8,'համապետական I մաս'!$A$6:$J$126,7,FALSE)</f>
        <v>ՔՊԿ</v>
      </c>
      <c r="I8" s="22" t="str">
        <f>VLOOKUP($A8,'համապետական I մաս'!$A$6:$J$126,8,FALSE)</f>
        <v>003717162</v>
      </c>
      <c r="J8" s="22" t="str">
        <f>VLOOKUP($A8,'համապետական I մաս'!$A$6:$J$126,9,FALSE)</f>
        <v>ՀՀ Արարատի մարզ, գ. Արգավանդ, Կենտրոնականի 4, տուն 31</v>
      </c>
      <c r="K8" s="22" t="str">
        <f>VLOOKUP($A8,'համապետական I մաս'!$A$6:$J$126,10,FALSE)</f>
        <v>Չի աշխատում</v>
      </c>
    </row>
    <row r="9" spans="1:11" ht="27" x14ac:dyDescent="0.2">
      <c r="A9" s="24">
        <v>96</v>
      </c>
      <c r="B9" s="7"/>
      <c r="C9" s="22" t="str">
        <f>VLOOKUP($A9,'համապետական I մաս'!$A$6:$J$126,2,FALSE)</f>
        <v>Բաղդասարյան</v>
      </c>
      <c r="D9" s="22" t="str">
        <f>VLOOKUP($A9,'համապետական I մաս'!$A$6:$J$126,3,FALSE)</f>
        <v>Սուզաննա</v>
      </c>
      <c r="E9" s="22" t="str">
        <f>VLOOKUP($A9,'համապետական I մաս'!$A$6:$J$126,4,FALSE)</f>
        <v>Մանվելի</v>
      </c>
      <c r="F9" s="22" t="str">
        <f>VLOOKUP($A9,'համապետական I մաս'!$A$6:$J$126,5,FALSE)</f>
        <v>23.06.1986</v>
      </c>
      <c r="G9" s="22" t="str">
        <f>VLOOKUP($A9,'համապետական I մաս'!$A$6:$J$126,6,FALSE)</f>
        <v>իգ.</v>
      </c>
      <c r="H9" s="22" t="str">
        <f>VLOOKUP($A9,'համապետական I մաս'!$A$6:$J$126,7,FALSE)</f>
        <v>ԼՀԿ</v>
      </c>
      <c r="I9" s="22" t="str">
        <f>VLOOKUP($A9,'համապետական I մաս'!$A$6:$J$126,8,FALSE)</f>
        <v>AH0526655</v>
      </c>
      <c r="J9" s="22" t="str">
        <f>VLOOKUP($A9,'համապետական I մաս'!$A$6:$J$126,9,FALSE)</f>
        <v>Արագածոտնի մարզ, գ. Նիգավան 5փ, 1փկ, 2տ</v>
      </c>
      <c r="K9" s="22">
        <f>VLOOKUP($A9,'համապետական I մաս'!$A$6:$J$126,10,FALSE)</f>
        <v>0</v>
      </c>
    </row>
    <row r="10" spans="1:11" ht="27" x14ac:dyDescent="0.2">
      <c r="A10" s="24">
        <v>38</v>
      </c>
      <c r="B10" s="7"/>
      <c r="C10" s="22" t="str">
        <f>VLOOKUP($A10,'համապետական I մաս'!$A$6:$J$126,2,FALSE)</f>
        <v>Սարդարյան</v>
      </c>
      <c r="D10" s="22" t="str">
        <f>VLOOKUP($A10,'համապետական I մաս'!$A$6:$J$126,3,FALSE)</f>
        <v>Արթուր</v>
      </c>
      <c r="E10" s="22" t="str">
        <f>VLOOKUP($A10,'համապետական I մաս'!$A$6:$J$126,4,FALSE)</f>
        <v>Գագիկի</v>
      </c>
      <c r="F10" s="22">
        <f>VLOOKUP($A10,'համապետական I մաս'!$A$6:$J$126,5,FALSE)</f>
        <v>27033</v>
      </c>
      <c r="G10" s="22" t="str">
        <f>VLOOKUP($A10,'համապետական I մաս'!$A$6:$J$126,6,FALSE)</f>
        <v>ար.</v>
      </c>
      <c r="H10" s="22" t="str">
        <f>VLOOKUP($A10,'համապետական I մաս'!$A$6:$J$126,7,FALSE)</f>
        <v>«Հանրապետություն» կուսակցություն</v>
      </c>
      <c r="I10" s="22" t="str">
        <f>VLOOKUP($A10,'համապետական I մաս'!$A$6:$J$126,8,FALSE)</f>
        <v>AK0564614</v>
      </c>
      <c r="J10" s="22" t="str">
        <f>VLOOKUP($A10,'համապետական I մաս'!$A$6:$J$126,9,FALSE)</f>
        <v>ք. Երևան, Սևանի փող., թիվ 124/8</v>
      </c>
      <c r="K10" s="22" t="str">
        <f>VLOOKUP($A10,'համապետական I մաս'!$A$6:$J$126,10,FALSE)</f>
        <v>չի աշխատում</v>
      </c>
    </row>
    <row r="11" spans="1:11" ht="40.5" x14ac:dyDescent="0.2">
      <c r="A11" s="24">
        <v>78</v>
      </c>
      <c r="B11" s="7"/>
      <c r="C11" s="22" t="str">
        <f>VLOOKUP($A11,'համապետական I մաս'!$A$6:$J$126,2,FALSE)</f>
        <v>Մուսիկյան</v>
      </c>
      <c r="D11" s="22" t="str">
        <f>VLOOKUP($A11,'համապետական I մաս'!$A$6:$J$126,3,FALSE)</f>
        <v>Երուշ</v>
      </c>
      <c r="E11" s="22" t="str">
        <f>VLOOKUP($A11,'համապետական I մաս'!$A$6:$J$126,4,FALSE)</f>
        <v>Վարանցի</v>
      </c>
      <c r="F11" s="22">
        <f>VLOOKUP($A11,'համապետական I մաս'!$A$6:$J$126,5,FALSE)</f>
        <v>19118</v>
      </c>
      <c r="G11" s="22" t="str">
        <f>VLOOKUP($A11,'համապետական I մաս'!$A$6:$J$126,6,FALSE)</f>
        <v>իգ.</v>
      </c>
      <c r="H11" s="22" t="str">
        <f>VLOOKUP($A11,'համապետական I մաս'!$A$6:$J$126,7,FALSE)</f>
        <v>«Հանրապետություն» կուսակցություն</v>
      </c>
      <c r="I11" s="22" t="str">
        <f>VLOOKUP($A11,'համապետական I մաս'!$A$6:$J$126,8,FALSE)</f>
        <v>AN0762246</v>
      </c>
      <c r="J11" s="22" t="str">
        <f>VLOOKUP($A11,'համապետական I մաս'!$A$6:$J$126,9,FALSE)</f>
        <v>Արարատի մարզ, գյ. Արա-րատ, Նար-Դոսի փող., 1-ին նրբ., թիվ 6 տուն</v>
      </c>
      <c r="K11" s="22" t="str">
        <f>VLOOKUP($A11,'համապետական I մաս'!$A$6:$J$126,10,FALSE)</f>
        <v>Վ. Սարգսյանի տուն թանգարան</v>
      </c>
    </row>
    <row r="12" spans="1:11" ht="27" x14ac:dyDescent="0.2">
      <c r="A12" s="24">
        <v>100</v>
      </c>
      <c r="B12" s="7"/>
      <c r="C12" s="22" t="str">
        <f>VLOOKUP($A12,'համապետական I մաս'!$A$6:$J$126,2,FALSE)</f>
        <v>Մանուկյան</v>
      </c>
      <c r="D12" s="22" t="str">
        <f>VLOOKUP($A12,'համապետական I մաս'!$A$6:$J$126,3,FALSE)</f>
        <v xml:space="preserve">Սուրեն </v>
      </c>
      <c r="E12" s="22" t="str">
        <f>VLOOKUP($A12,'համապետական I մաս'!$A$6:$J$126,4,FALSE)</f>
        <v>Նորիկի</v>
      </c>
      <c r="F12" s="22">
        <f>VLOOKUP($A12,'համապետական I մաս'!$A$6:$J$126,5,FALSE)</f>
        <v>29070</v>
      </c>
      <c r="G12" s="22" t="str">
        <f>VLOOKUP($A12,'համապետական I մաս'!$A$6:$J$126,6,FALSE)</f>
        <v>ար.</v>
      </c>
      <c r="H12" s="22" t="str">
        <f>VLOOKUP($A12,'համապետական I մաս'!$A$6:$J$126,7,FALSE)</f>
        <v>ԼՀԿ</v>
      </c>
      <c r="I12" s="22" t="str">
        <f>VLOOKUP($A12,'համապետական I մաս'!$A$6:$J$126,8,FALSE)</f>
        <v>AH0221758</v>
      </c>
      <c r="J12" s="22" t="str">
        <f>VLOOKUP($A12,'համապետական I մաս'!$A$6:$J$126,9,FALSE)</f>
        <v>Արագածոտնի մարզ, գ. Բերքառատ</v>
      </c>
      <c r="K12" s="22" t="str">
        <f>VLOOKUP($A12,'համապետական I մաս'!$A$6:$J$126,10,FALSE)</f>
        <v>ԱՁ Սուրեն Մանուկյան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30</vt:i4>
      </vt:variant>
    </vt:vector>
  </HeadingPairs>
  <TitlesOfParts>
    <vt:vector size="46" baseType="lpstr">
      <vt:lpstr>համապետական I մաս</vt:lpstr>
      <vt:lpstr>համապետական II մաս</vt:lpstr>
      <vt:lpstr>1 ԸՏ</vt:lpstr>
      <vt:lpstr>2 ԸՏ </vt:lpstr>
      <vt:lpstr>3 ԸՏ</vt:lpstr>
      <vt:lpstr>4 ԸՏ </vt:lpstr>
      <vt:lpstr>5 ԸՏ</vt:lpstr>
      <vt:lpstr>6 ԸՏ </vt:lpstr>
      <vt:lpstr>7 ԸՏ </vt:lpstr>
      <vt:lpstr>8 ԸՏ</vt:lpstr>
      <vt:lpstr>9 ԸՏ </vt:lpstr>
      <vt:lpstr>10 ԸՏ </vt:lpstr>
      <vt:lpstr>11 ԸՏ</vt:lpstr>
      <vt:lpstr>12 ԸՏ</vt:lpstr>
      <vt:lpstr>13 ԸՏ</vt:lpstr>
      <vt:lpstr>Sheet3</vt:lpstr>
      <vt:lpstr>'1 ԸՏ'!Print_Area</vt:lpstr>
      <vt:lpstr>'10 ԸՏ '!Print_Area</vt:lpstr>
      <vt:lpstr>'11 ԸՏ'!Print_Area</vt:lpstr>
      <vt:lpstr>'12 ԸՏ'!Print_Area</vt:lpstr>
      <vt:lpstr>'13 ԸՏ'!Print_Area</vt:lpstr>
      <vt:lpstr>'2 ԸՏ '!Print_Area</vt:lpstr>
      <vt:lpstr>'3 ԸՏ'!Print_Area</vt:lpstr>
      <vt:lpstr>'4 ԸՏ '!Print_Area</vt:lpstr>
      <vt:lpstr>'5 ԸՏ'!Print_Area</vt:lpstr>
      <vt:lpstr>'6 ԸՏ '!Print_Area</vt:lpstr>
      <vt:lpstr>'7 ԸՏ '!Print_Area</vt:lpstr>
      <vt:lpstr>'8 ԸՏ'!Print_Area</vt:lpstr>
      <vt:lpstr>'9 ԸՏ '!Print_Area</vt:lpstr>
      <vt:lpstr>'համապետական I մաս'!Print_Area</vt:lpstr>
      <vt:lpstr>'համապետական II մաս'!Print_Area</vt:lpstr>
      <vt:lpstr>'1 ԸՏ'!Print_Titles</vt:lpstr>
      <vt:lpstr>'10 ԸՏ '!Print_Titles</vt:lpstr>
      <vt:lpstr>'11 ԸՏ'!Print_Titles</vt:lpstr>
      <vt:lpstr>'12 ԸՏ'!Print_Titles</vt:lpstr>
      <vt:lpstr>'13 ԸՏ'!Print_Titles</vt:lpstr>
      <vt:lpstr>'2 ԸՏ '!Print_Titles</vt:lpstr>
      <vt:lpstr>'3 ԸՏ'!Print_Titles</vt:lpstr>
      <vt:lpstr>'4 ԸՏ '!Print_Titles</vt:lpstr>
      <vt:lpstr>'5 ԸՏ'!Print_Titles</vt:lpstr>
      <vt:lpstr>'6 ԸՏ '!Print_Titles</vt:lpstr>
      <vt:lpstr>'7 ԸՏ '!Print_Titles</vt:lpstr>
      <vt:lpstr>'8 ԸՏ'!Print_Titles</vt:lpstr>
      <vt:lpstr>'9 ԸՏ '!Print_Titles</vt:lpstr>
      <vt:lpstr>'համապետական I մաս'!Print_Titles</vt:lpstr>
      <vt:lpstr>'համապետական II մաս'!Print_Titles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Yelena Ayvazyan</cp:lastModifiedBy>
  <cp:lastPrinted>2017-02-20T10:27:22Z</cp:lastPrinted>
  <dcterms:created xsi:type="dcterms:W3CDTF">2011-07-26T11:03:07Z</dcterms:created>
  <dcterms:modified xsi:type="dcterms:W3CDTF">2017-02-24T16:42:42Z</dcterms:modified>
</cp:coreProperties>
</file>